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Executive Summary" sheetId="2" state="visible" r:id="rId2"/>
    <sheet name="Families" sheetId="3" state="visible" r:id="rId3"/>
    <sheet name="Demand Review" sheetId="4" state="visible" r:id="rId4"/>
    <sheet name="Supply Review" sheetId="5" state="visible" r:id="rId5"/>
    <sheet name="Inventory" sheetId="6" state="visible" r:id="rId6"/>
    <sheet name="Financial Review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2C3075"/>
      <sz val="16"/>
    </font>
    <font>
      <i val="1"/>
      <color rgb="005B5D78"/>
    </font>
    <font>
      <b val="1"/>
    </font>
    <font>
      <b val="1"/>
      <color rgb="00FFFFFF"/>
    </font>
    <font>
      <b val="1"/>
      <color rgb="002C3075"/>
      <sz val="12"/>
    </font>
  </fonts>
  <fills count="5">
    <fill>
      <patternFill/>
    </fill>
    <fill>
      <patternFill patternType="gray125"/>
    </fill>
    <fill>
      <patternFill patternType="solid">
        <fgColor rgb="002C3075"/>
      </patternFill>
    </fill>
    <fill>
      <patternFill patternType="solid">
        <fgColor rgb="00FFF4E0"/>
      </patternFill>
    </fill>
    <fill>
      <patternFill patternType="solid">
        <fgColor rgb="00E7E6DD"/>
      </patternFill>
    </fill>
  </fills>
  <borders count="2">
    <border>
      <left/>
      <right/>
      <top/>
      <bottom/>
      <diagonal/>
    </border>
    <border>
      <left style="thin">
        <color rgb="00D6D4C8"/>
      </left>
      <right style="thin">
        <color rgb="00D6D4C8"/>
      </right>
      <top style="thin">
        <color rgb="00D6D4C8"/>
      </top>
      <bottom style="thin">
        <color rgb="00D6D4C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9" fontId="0" fillId="0" borderId="1" pivotButton="0" quotePrefix="0" xfId="0"/>
    <xf numFmtId="0" fontId="5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1" pivotButton="0" quotePrefix="0" xfId="0"/>
    <xf numFmtId="3" fontId="0" fillId="3" borderId="1" pivotButton="0" quotePrefix="0" xfId="0"/>
    <xf numFmtId="3" fontId="3" fillId="0" borderId="1" pivotButton="0" quotePrefix="0" xfId="0"/>
    <xf numFmtId="3" fontId="3" fillId="4" borderId="1" pivotButton="0" quotePrefix="0" xfId="0"/>
    <xf numFmtId="9" fontId="0" fillId="0" borderId="0" pivotButton="0" quotePrefix="0" xfId="0"/>
    <xf numFmtId="9" fontId="3" fillId="4" borderId="0" pivotButton="0" quotePrefix="0" xfId="0"/>
    <xf numFmtId="3" fontId="0" fillId="0" borderId="0" pivotButton="0" quotePrefix="0" xfId="0"/>
    <xf numFmtId="3" fontId="3" fillId="4" borderId="0" pivotButton="0" quotePrefix="0" xfId="0"/>
    <xf numFmtId="164" fontId="0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A1271B"/>
      </font>
      <fill>
        <patternFill patternType="solid">
          <fgColor rgb="00FDE8E6"/>
        </patternFill>
      </fill>
    </dxf>
    <dxf>
      <font>
        <b val="1"/>
        <color rgb="00A1271B"/>
      </font>
    </dxf>
    <dxf>
      <font>
        <b val="1"/>
        <color rgb="009A5A00"/>
      </font>
      <fill>
        <patternFill patternType="solid">
          <fgColor rgb="00FFF4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Consensus demand vs AOP (units)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Summary'!A5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Summary'!$B$4:$M$4</f>
            </numRef>
          </cat>
          <val>
            <numRef>
              <f>'Executive Summary'!$B$5:$M$5</f>
            </numRef>
          </val>
        </ser>
        <ser>
          <idx val="1"/>
          <order val="1"/>
          <tx>
            <strRef>
              <f>'Executive Summary'!A6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Summary'!$B$4:$M$4</f>
            </numRef>
          </cat>
          <val>
            <numRef>
              <f>'Executive Summary'!$B$6:$M$6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17</row>
      <rowOff>0</rowOff>
    </from>
    <ext cx="792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S&amp;OP Template: monthly sales and operations planning</t>
        </is>
      </c>
    </row>
    <row r="2">
      <c r="A2" s="2" t="inlineStr">
        <is>
          <t>Free template by Anamind (anamind.com). Sample data is illustrative. Cells shaded light orange are inputs.</t>
        </is>
      </c>
    </row>
    <row r="4">
      <c r="A4" s="3" t="inlineStr">
        <is>
          <t>How to use this workbook</t>
        </is>
      </c>
      <c r="B4" s="4" t="inlineStr"/>
    </row>
    <row r="5">
      <c r="A5" s="3" t="inlineStr">
        <is>
          <t>1. Families</t>
        </is>
      </c>
      <c r="B5" s="4" t="inlineStr">
        <is>
          <t>List your product families with price, unit cost, opening stock and target weeks of cover.</t>
        </is>
      </c>
    </row>
    <row r="6">
      <c r="A6" s="3" t="inlineStr">
        <is>
          <t>2. Demand Review</t>
        </is>
      </c>
      <c r="B6" s="4" t="inlineStr">
        <is>
          <t>Enter last year's actuals, the statistical forecast, the consensus demand plan and the AOP (budget) volume per family and month.</t>
        </is>
      </c>
    </row>
    <row r="7">
      <c r="A7" s="3" t="inlineStr">
        <is>
          <t>3. Supply Review</t>
        </is>
      </c>
      <c r="B7" s="4" t="inlineStr">
        <is>
          <t>Enter planned supply (production or purchases) and available capacity per family and month. Capacity use over 100% is flagged red.</t>
        </is>
      </c>
    </row>
    <row r="8">
      <c r="A8" s="3" t="inlineStr">
        <is>
          <t>4. Inventory</t>
        </is>
      </c>
      <c r="B8" s="4" t="inlineStr">
        <is>
          <t>Calculated: projected closing stock and weeks of cover. Below target is red; more than 1.5× target is amber.</t>
        </is>
      </c>
    </row>
    <row r="9">
      <c r="A9" s="3" t="inlineStr">
        <is>
          <t>5. Financial Review</t>
        </is>
      </c>
      <c r="B9" s="4" t="inlineStr">
        <is>
          <t>Calculated: revenue and gross profit of the consensus plan against the AOP, and the gap.</t>
        </is>
      </c>
    </row>
    <row r="10">
      <c r="A10" s="3" t="inlineStr">
        <is>
          <t>6. Executive Summary</t>
        </is>
      </c>
      <c r="B10" s="4" t="inlineStr">
        <is>
          <t>Calculated: the one-page view for the executive S&amp;OP meeting, with a log for decisions and actions.</t>
        </is>
      </c>
    </row>
    <row r="11">
      <c r="A11" s="3" t="inlineStr"/>
      <c r="B11" s="4" t="inlineStr"/>
    </row>
    <row r="12">
      <c r="A12" s="3" t="inlineStr">
        <is>
          <t>Definitions</t>
        </is>
      </c>
      <c r="B12" s="4" t="inlineStr"/>
    </row>
    <row r="13">
      <c r="A13" s="3" t="inlineStr">
        <is>
          <t>Consensus demand plan</t>
        </is>
      </c>
      <c r="B13" s="4" t="inlineStr">
        <is>
          <t>The unconstrained demand forecast agreed by sales, marketing and planning in the demand review.</t>
        </is>
      </c>
    </row>
    <row r="14">
      <c r="A14" s="3" t="inlineStr">
        <is>
          <t>AOP</t>
        </is>
      </c>
      <c r="B14" s="4" t="inlineStr">
        <is>
          <t>Annual operating plan: the budget volume and revenue for the year.</t>
        </is>
      </c>
    </row>
    <row r="15">
      <c r="A15" s="3" t="inlineStr">
        <is>
          <t>Weeks of cover</t>
        </is>
      </c>
      <c r="B15" s="4" t="inlineStr">
        <is>
          <t>Closing stock ÷ next month's weekly demand (monthly demand × 12 ÷ 52).</t>
        </is>
      </c>
    </row>
    <row r="16">
      <c r="A16" s="3" t="inlineStr">
        <is>
          <t>Gross profit</t>
        </is>
      </c>
      <c r="B16" s="4" t="inlineStr">
        <is>
          <t>Revenue − consensus volume × unit cost.</t>
        </is>
      </c>
    </row>
    <row r="17">
      <c r="A17" s="3" t="inlineStr"/>
      <c r="B17" s="4" t="inlineStr"/>
    </row>
    <row r="18">
      <c r="A18" s="3" t="inlineStr">
        <is>
          <t>Outgrown the spreadsheet?</t>
        </is>
      </c>
      <c r="B18" s="4" t="inlineStr">
        <is>
          <t>Planamind links demand, supply and the gross-profit view against AOP in one place: anamind.com/solutions/s-op-collaboration-reporting/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4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Executive S&amp;OP summary</t>
        </is>
      </c>
    </row>
    <row r="2">
      <c r="A2" s="2" t="inlineStr">
        <is>
          <t>Calculated from the review sheets. Discuss the red and amber items and record decisions below.</t>
        </is>
      </c>
    </row>
    <row r="4">
      <c r="A4" s="5" t="inlineStr">
        <is>
          <t>Measure</t>
        </is>
      </c>
      <c r="B4" s="5" t="inlineStr">
        <is>
          <t>Oct-26</t>
        </is>
      </c>
      <c r="C4" s="5" t="inlineStr">
        <is>
          <t>Nov-26</t>
        </is>
      </c>
      <c r="D4" s="5" t="inlineStr">
        <is>
          <t>Dec-26</t>
        </is>
      </c>
      <c r="E4" s="5" t="inlineStr">
        <is>
          <t>Jan-27</t>
        </is>
      </c>
      <c r="F4" s="5" t="inlineStr">
        <is>
          <t>Feb-27</t>
        </is>
      </c>
      <c r="G4" s="5" t="inlineStr">
        <is>
          <t>Mar-27</t>
        </is>
      </c>
      <c r="H4" s="5" t="inlineStr">
        <is>
          <t>Apr-27</t>
        </is>
      </c>
      <c r="I4" s="5" t="inlineStr">
        <is>
          <t>May-27</t>
        </is>
      </c>
      <c r="J4" s="5" t="inlineStr">
        <is>
          <t>Jun-27</t>
        </is>
      </c>
      <c r="K4" s="5" t="inlineStr">
        <is>
          <t>Jul-27</t>
        </is>
      </c>
      <c r="L4" s="5" t="inlineStr">
        <is>
          <t>Aug-27</t>
        </is>
      </c>
      <c r="M4" s="5" t="inlineStr">
        <is>
          <t>Sep-27</t>
        </is>
      </c>
      <c r="N4" s="5" t="inlineStr">
        <is>
          <t>Year</t>
        </is>
      </c>
    </row>
    <row r="5">
      <c r="A5" s="6" t="inlineStr">
        <is>
          <t>Consensus demand (units)</t>
        </is>
      </c>
      <c r="B5" s="7">
        <f>'Demand Review'!B31</f>
        <v/>
      </c>
      <c r="C5" s="7">
        <f>'Demand Review'!C31</f>
        <v/>
      </c>
      <c r="D5" s="7">
        <f>'Demand Review'!D31</f>
        <v/>
      </c>
      <c r="E5" s="7">
        <f>'Demand Review'!E31</f>
        <v/>
      </c>
      <c r="F5" s="7">
        <f>'Demand Review'!F31</f>
        <v/>
      </c>
      <c r="G5" s="7">
        <f>'Demand Review'!G31</f>
        <v/>
      </c>
      <c r="H5" s="7">
        <f>'Demand Review'!H31</f>
        <v/>
      </c>
      <c r="I5" s="7">
        <f>'Demand Review'!I31</f>
        <v/>
      </c>
      <c r="J5" s="7">
        <f>'Demand Review'!J31</f>
        <v/>
      </c>
      <c r="K5" s="7">
        <f>'Demand Review'!K31</f>
        <v/>
      </c>
      <c r="L5" s="7">
        <f>'Demand Review'!L31</f>
        <v/>
      </c>
      <c r="M5" s="7">
        <f>'Demand Review'!M31</f>
        <v/>
      </c>
      <c r="N5" s="7">
        <f>'Demand Review'!N31</f>
        <v/>
      </c>
    </row>
    <row r="6">
      <c r="A6" s="6" t="inlineStr">
        <is>
          <t>AOP volume (units)</t>
        </is>
      </c>
      <c r="B6" s="7">
        <f>'Demand Review'!B41</f>
        <v/>
      </c>
      <c r="C6" s="7">
        <f>'Demand Review'!C41</f>
        <v/>
      </c>
      <c r="D6" s="7">
        <f>'Demand Review'!D41</f>
        <v/>
      </c>
      <c r="E6" s="7">
        <f>'Demand Review'!E41</f>
        <v/>
      </c>
      <c r="F6" s="7">
        <f>'Demand Review'!F41</f>
        <v/>
      </c>
      <c r="G6" s="7">
        <f>'Demand Review'!G41</f>
        <v/>
      </c>
      <c r="H6" s="7">
        <f>'Demand Review'!H41</f>
        <v/>
      </c>
      <c r="I6" s="7">
        <f>'Demand Review'!I41</f>
        <v/>
      </c>
      <c r="J6" s="7">
        <f>'Demand Review'!J41</f>
        <v/>
      </c>
      <c r="K6" s="7">
        <f>'Demand Review'!K41</f>
        <v/>
      </c>
      <c r="L6" s="7">
        <f>'Demand Review'!L41</f>
        <v/>
      </c>
      <c r="M6" s="7">
        <f>'Demand Review'!M41</f>
        <v/>
      </c>
      <c r="N6" s="7">
        <f>'Demand Review'!N41</f>
        <v/>
      </c>
    </row>
    <row r="7">
      <c r="A7" s="6" t="inlineStr">
        <is>
          <t>Demand vs AOP %</t>
        </is>
      </c>
      <c r="B7" s="8">
        <f>IFERROR(B5/B6-1,0)</f>
        <v/>
      </c>
      <c r="C7" s="8">
        <f>IFERROR(C5/C6-1,0)</f>
        <v/>
      </c>
      <c r="D7" s="8">
        <f>IFERROR(D5/D6-1,0)</f>
        <v/>
      </c>
      <c r="E7" s="8">
        <f>IFERROR(E5/E6-1,0)</f>
        <v/>
      </c>
      <c r="F7" s="8">
        <f>IFERROR(F5/F6-1,0)</f>
        <v/>
      </c>
      <c r="G7" s="8">
        <f>IFERROR(G5/G6-1,0)</f>
        <v/>
      </c>
      <c r="H7" s="8">
        <f>IFERROR(H5/H6-1,0)</f>
        <v/>
      </c>
      <c r="I7" s="8">
        <f>IFERROR(I5/I6-1,0)</f>
        <v/>
      </c>
      <c r="J7" s="8">
        <f>IFERROR(J5/J6-1,0)</f>
        <v/>
      </c>
      <c r="K7" s="8">
        <f>IFERROR(K5/K6-1,0)</f>
        <v/>
      </c>
      <c r="L7" s="8">
        <f>IFERROR(L5/L6-1,0)</f>
        <v/>
      </c>
      <c r="M7" s="8">
        <f>IFERROR(M5/M6-1,0)</f>
        <v/>
      </c>
      <c r="N7" s="8">
        <f>IFERROR(N5/N6-1,0)</f>
        <v/>
      </c>
    </row>
    <row r="8">
      <c r="A8" s="6" t="inlineStr">
        <is>
          <t>Planned supply (units)</t>
        </is>
      </c>
      <c r="B8" s="7">
        <f>'Supply Review'!B11</f>
        <v/>
      </c>
      <c r="C8" s="7">
        <f>'Supply Review'!C11</f>
        <v/>
      </c>
      <c r="D8" s="7">
        <f>'Supply Review'!D11</f>
        <v/>
      </c>
      <c r="E8" s="7">
        <f>'Supply Review'!E11</f>
        <v/>
      </c>
      <c r="F8" s="7">
        <f>'Supply Review'!F11</f>
        <v/>
      </c>
      <c r="G8" s="7">
        <f>'Supply Review'!G11</f>
        <v/>
      </c>
      <c r="H8" s="7">
        <f>'Supply Review'!H11</f>
        <v/>
      </c>
      <c r="I8" s="7">
        <f>'Supply Review'!I11</f>
        <v/>
      </c>
      <c r="J8" s="7">
        <f>'Supply Review'!J11</f>
        <v/>
      </c>
      <c r="K8" s="7">
        <f>'Supply Review'!K11</f>
        <v/>
      </c>
      <c r="L8" s="7">
        <f>'Supply Review'!L11</f>
        <v/>
      </c>
      <c r="M8" s="7">
        <f>'Supply Review'!M11</f>
        <v/>
      </c>
      <c r="N8" s="7">
        <f>'Supply Review'!N11</f>
        <v/>
      </c>
    </row>
    <row r="9">
      <c r="A9" s="6" t="inlineStr">
        <is>
          <t>Capacity use %</t>
        </is>
      </c>
      <c r="B9" s="9">
        <f>'Supply Review'!B31</f>
        <v/>
      </c>
      <c r="C9" s="9">
        <f>'Supply Review'!C31</f>
        <v/>
      </c>
      <c r="D9" s="9">
        <f>'Supply Review'!D31</f>
        <v/>
      </c>
      <c r="E9" s="9">
        <f>'Supply Review'!E31</f>
        <v/>
      </c>
      <c r="F9" s="9">
        <f>'Supply Review'!F31</f>
        <v/>
      </c>
      <c r="G9" s="9">
        <f>'Supply Review'!G31</f>
        <v/>
      </c>
      <c r="H9" s="9">
        <f>'Supply Review'!H31</f>
        <v/>
      </c>
      <c r="I9" s="9">
        <f>'Supply Review'!I31</f>
        <v/>
      </c>
      <c r="J9" s="9">
        <f>'Supply Review'!J31</f>
        <v/>
      </c>
      <c r="K9" s="9">
        <f>'Supply Review'!K31</f>
        <v/>
      </c>
      <c r="L9" s="9">
        <f>'Supply Review'!L31</f>
        <v/>
      </c>
      <c r="M9" s="9">
        <f>'Supply Review'!M31</f>
        <v/>
      </c>
      <c r="N9" s="9">
        <f>'Supply Review'!N31</f>
        <v/>
      </c>
    </row>
    <row r="10">
      <c r="A10" s="6" t="inlineStr">
        <is>
          <t>Closing stock (units)</t>
        </is>
      </c>
      <c r="B10" s="7">
        <f>Inventory!B11</f>
        <v/>
      </c>
      <c r="C10" s="7">
        <f>Inventory!C11</f>
        <v/>
      </c>
      <c r="D10" s="7">
        <f>Inventory!D11</f>
        <v/>
      </c>
      <c r="E10" s="7">
        <f>Inventory!E11</f>
        <v/>
      </c>
      <c r="F10" s="7">
        <f>Inventory!F11</f>
        <v/>
      </c>
      <c r="G10" s="7">
        <f>Inventory!G11</f>
        <v/>
      </c>
      <c r="H10" s="7">
        <f>Inventory!H11</f>
        <v/>
      </c>
      <c r="I10" s="7">
        <f>Inventory!I11</f>
        <v/>
      </c>
      <c r="J10" s="7">
        <f>Inventory!J11</f>
        <v/>
      </c>
      <c r="K10" s="7">
        <f>Inventory!K11</f>
        <v/>
      </c>
      <c r="L10" s="7">
        <f>Inventory!L11</f>
        <v/>
      </c>
      <c r="M10" s="7">
        <f>Inventory!M11</f>
        <v/>
      </c>
      <c r="N10" s="7">
        <f>Inventory!M11</f>
        <v/>
      </c>
    </row>
    <row r="11">
      <c r="A11" s="6" t="inlineStr">
        <is>
          <t>Revenue: consensus</t>
        </is>
      </c>
      <c r="B11" s="7">
        <f>'Financial Review'!B11</f>
        <v/>
      </c>
      <c r="C11" s="7">
        <f>'Financial Review'!C11</f>
        <v/>
      </c>
      <c r="D11" s="7">
        <f>'Financial Review'!D11</f>
        <v/>
      </c>
      <c r="E11" s="7">
        <f>'Financial Review'!E11</f>
        <v/>
      </c>
      <c r="F11" s="7">
        <f>'Financial Review'!F11</f>
        <v/>
      </c>
      <c r="G11" s="7">
        <f>'Financial Review'!G11</f>
        <v/>
      </c>
      <c r="H11" s="7">
        <f>'Financial Review'!H11</f>
        <v/>
      </c>
      <c r="I11" s="7">
        <f>'Financial Review'!I11</f>
        <v/>
      </c>
      <c r="J11" s="7">
        <f>'Financial Review'!J11</f>
        <v/>
      </c>
      <c r="K11" s="7">
        <f>'Financial Review'!K11</f>
        <v/>
      </c>
      <c r="L11" s="7">
        <f>'Financial Review'!L11</f>
        <v/>
      </c>
      <c r="M11" s="7">
        <f>'Financial Review'!M11</f>
        <v/>
      </c>
      <c r="N11" s="7">
        <f>'Financial Review'!N11</f>
        <v/>
      </c>
    </row>
    <row r="12">
      <c r="A12" s="6" t="inlineStr">
        <is>
          <t>Revenue: AOP</t>
        </is>
      </c>
      <c r="B12" s="7">
        <f>'Financial Review'!B21</f>
        <v/>
      </c>
      <c r="C12" s="7">
        <f>'Financial Review'!C21</f>
        <v/>
      </c>
      <c r="D12" s="7">
        <f>'Financial Review'!D21</f>
        <v/>
      </c>
      <c r="E12" s="7">
        <f>'Financial Review'!E21</f>
        <v/>
      </c>
      <c r="F12" s="7">
        <f>'Financial Review'!F21</f>
        <v/>
      </c>
      <c r="G12" s="7">
        <f>'Financial Review'!G21</f>
        <v/>
      </c>
      <c r="H12" s="7">
        <f>'Financial Review'!H21</f>
        <v/>
      </c>
      <c r="I12" s="7">
        <f>'Financial Review'!I21</f>
        <v/>
      </c>
      <c r="J12" s="7">
        <f>'Financial Review'!J21</f>
        <v/>
      </c>
      <c r="K12" s="7">
        <f>'Financial Review'!K21</f>
        <v/>
      </c>
      <c r="L12" s="7">
        <f>'Financial Review'!L21</f>
        <v/>
      </c>
      <c r="M12" s="7">
        <f>'Financial Review'!M21</f>
        <v/>
      </c>
      <c r="N12" s="7">
        <f>'Financial Review'!N21</f>
        <v/>
      </c>
    </row>
    <row r="13">
      <c r="A13" s="6" t="inlineStr">
        <is>
          <t>Revenue gap to AOP</t>
        </is>
      </c>
      <c r="B13" s="7">
        <f>'Financial Review'!B31</f>
        <v/>
      </c>
      <c r="C13" s="7">
        <f>'Financial Review'!C31</f>
        <v/>
      </c>
      <c r="D13" s="7">
        <f>'Financial Review'!D31</f>
        <v/>
      </c>
      <c r="E13" s="7">
        <f>'Financial Review'!E31</f>
        <v/>
      </c>
      <c r="F13" s="7">
        <f>'Financial Review'!F31</f>
        <v/>
      </c>
      <c r="G13" s="7">
        <f>'Financial Review'!G31</f>
        <v/>
      </c>
      <c r="H13" s="7">
        <f>'Financial Review'!H31</f>
        <v/>
      </c>
      <c r="I13" s="7">
        <f>'Financial Review'!I31</f>
        <v/>
      </c>
      <c r="J13" s="7">
        <f>'Financial Review'!J31</f>
        <v/>
      </c>
      <c r="K13" s="7">
        <f>'Financial Review'!K31</f>
        <v/>
      </c>
      <c r="L13" s="7">
        <f>'Financial Review'!L31</f>
        <v/>
      </c>
      <c r="M13" s="7">
        <f>'Financial Review'!M31</f>
        <v/>
      </c>
      <c r="N13" s="7">
        <f>'Financial Review'!N31</f>
        <v/>
      </c>
    </row>
    <row r="14">
      <c r="A14" s="6" t="inlineStr">
        <is>
          <t>Gross profit</t>
        </is>
      </c>
      <c r="B14" s="7">
        <f>'Financial Review'!B41</f>
        <v/>
      </c>
      <c r="C14" s="7">
        <f>'Financial Review'!C41</f>
        <v/>
      </c>
      <c r="D14" s="7">
        <f>'Financial Review'!D41</f>
        <v/>
      </c>
      <c r="E14" s="7">
        <f>'Financial Review'!E41</f>
        <v/>
      </c>
      <c r="F14" s="7">
        <f>'Financial Review'!F41</f>
        <v/>
      </c>
      <c r="G14" s="7">
        <f>'Financial Review'!G41</f>
        <v/>
      </c>
      <c r="H14" s="7">
        <f>'Financial Review'!H41</f>
        <v/>
      </c>
      <c r="I14" s="7">
        <f>'Financial Review'!I41</f>
        <v/>
      </c>
      <c r="J14" s="7">
        <f>'Financial Review'!J41</f>
        <v/>
      </c>
      <c r="K14" s="7">
        <f>'Financial Review'!K41</f>
        <v/>
      </c>
      <c r="L14" s="7">
        <f>'Financial Review'!L41</f>
        <v/>
      </c>
      <c r="M14" s="7">
        <f>'Financial Review'!M41</f>
        <v/>
      </c>
      <c r="N14" s="7">
        <f>'Financial Review'!N41</f>
        <v/>
      </c>
    </row>
    <row r="15">
      <c r="A15" s="6" t="inlineStr">
        <is>
          <t>Gross margin %</t>
        </is>
      </c>
      <c r="B15" s="8">
        <f>IFERROR(B14/B11,0)</f>
        <v/>
      </c>
      <c r="C15" s="8">
        <f>IFERROR(C14/C11,0)</f>
        <v/>
      </c>
      <c r="D15" s="8">
        <f>IFERROR(D14/D11,0)</f>
        <v/>
      </c>
      <c r="E15" s="8">
        <f>IFERROR(E14/E11,0)</f>
        <v/>
      </c>
      <c r="F15" s="8">
        <f>IFERROR(F14/F11,0)</f>
        <v/>
      </c>
      <c r="G15" s="8">
        <f>IFERROR(G14/G11,0)</f>
        <v/>
      </c>
      <c r="H15" s="8">
        <f>IFERROR(H14/H11,0)</f>
        <v/>
      </c>
      <c r="I15" s="8">
        <f>IFERROR(I14/I11,0)</f>
        <v/>
      </c>
      <c r="J15" s="8">
        <f>IFERROR(J14/J11,0)</f>
        <v/>
      </c>
      <c r="K15" s="8">
        <f>IFERROR(K14/K11,0)</f>
        <v/>
      </c>
      <c r="L15" s="8">
        <f>IFERROR(L14/L11,0)</f>
        <v/>
      </c>
      <c r="M15" s="8">
        <f>IFERROR(M14/M11,0)</f>
        <v/>
      </c>
      <c r="N15" s="8">
        <f>IFERROR(N14/N11,0)</f>
        <v/>
      </c>
    </row>
    <row r="34">
      <c r="A34" s="10" t="inlineStr">
        <is>
          <t>Decisions and actions</t>
        </is>
      </c>
    </row>
    <row r="35">
      <c r="A35" s="11" t="inlineStr">
        <is>
          <t>#</t>
        </is>
      </c>
      <c r="B35" s="11" t="inlineStr">
        <is>
          <t>Topic</t>
        </is>
      </c>
      <c r="C35" s="11" t="inlineStr">
        <is>
          <t>Decision / action</t>
        </is>
      </c>
      <c r="D35" s="11" t="inlineStr">
        <is>
          <t>Owner</t>
        </is>
      </c>
      <c r="E35" s="11" t="inlineStr">
        <is>
          <t>Due</t>
        </is>
      </c>
      <c r="F35" s="11" t="inlineStr">
        <is>
          <t>Status</t>
        </is>
      </c>
    </row>
    <row r="36">
      <c r="A36" s="12" t="n">
        <v>1</v>
      </c>
      <c r="B36" s="12" t="n"/>
      <c r="C36" s="12" t="n"/>
      <c r="D36" s="12" t="n"/>
      <c r="E36" s="12" t="n"/>
      <c r="F36" s="12" t="n"/>
    </row>
    <row r="37">
      <c r="A37" s="12" t="n">
        <v>2</v>
      </c>
      <c r="B37" s="12" t="n"/>
      <c r="C37" s="12" t="n"/>
      <c r="D37" s="12" t="n"/>
      <c r="E37" s="12" t="n"/>
      <c r="F37" s="12" t="n"/>
    </row>
    <row r="38">
      <c r="A38" s="12" t="n">
        <v>3</v>
      </c>
      <c r="B38" s="12" t="n"/>
      <c r="C38" s="12" t="n"/>
      <c r="D38" s="12" t="n"/>
      <c r="E38" s="12" t="n"/>
      <c r="F38" s="12" t="n"/>
    </row>
    <row r="39">
      <c r="A39" s="12" t="n">
        <v>4</v>
      </c>
      <c r="B39" s="12" t="n"/>
      <c r="C39" s="12" t="n"/>
      <c r="D39" s="12" t="n"/>
      <c r="E39" s="12" t="n"/>
      <c r="F39" s="12" t="n"/>
    </row>
    <row r="40">
      <c r="A40" s="12" t="n">
        <v>5</v>
      </c>
      <c r="B40" s="12" t="n"/>
      <c r="C40" s="12" t="n"/>
      <c r="D40" s="12" t="n"/>
      <c r="E40" s="12" t="n"/>
      <c r="F40" s="12" t="n"/>
    </row>
    <row r="41">
      <c r="A41" s="12" t="n">
        <v>6</v>
      </c>
      <c r="B41" s="12" t="n"/>
      <c r="C41" s="12" t="n"/>
      <c r="D41" s="12" t="n"/>
      <c r="E41" s="12" t="n"/>
      <c r="F41" s="12" t="n"/>
    </row>
    <row r="42">
      <c r="A42" s="12" t="n">
        <v>7</v>
      </c>
      <c r="B42" s="12" t="n"/>
      <c r="C42" s="12" t="n"/>
      <c r="D42" s="12" t="n"/>
      <c r="E42" s="12" t="n"/>
      <c r="F42" s="12" t="n"/>
    </row>
    <row r="43">
      <c r="A43" s="12" t="n">
        <v>8</v>
      </c>
      <c r="B43" s="12" t="n"/>
      <c r="C43" s="12" t="n"/>
      <c r="D43" s="12" t="n"/>
      <c r="E43" s="12" t="n"/>
      <c r="F43" s="12" t="n"/>
    </row>
    <row r="44">
      <c r="A44" s="12" t="n">
        <v>9</v>
      </c>
      <c r="B44" s="12" t="n"/>
      <c r="C44" s="12" t="n"/>
      <c r="D44" s="12" t="n"/>
      <c r="E44" s="12" t="n"/>
      <c r="F44" s="12" t="n"/>
    </row>
    <row r="45">
      <c r="A45" s="12" t="n">
        <v>10</v>
      </c>
      <c r="B45" s="12" t="n"/>
      <c r="C45" s="12" t="n"/>
      <c r="D45" s="12" t="n"/>
      <c r="E45" s="12" t="n"/>
      <c r="F45" s="12" t="n"/>
    </row>
  </sheetData>
  <conditionalFormatting sqref="B9:N9">
    <cfRule type="cellIs" priority="1" operator="greaterThan" dxfId="0">
      <formula>1</formula>
    </cfRule>
  </conditionalFormatting>
  <conditionalFormatting sqref="B13:N13">
    <cfRule type="cellIs" priority="2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2" customWidth="1" min="4" max="4"/>
    <col width="20" customWidth="1" min="5" max="5"/>
    <col width="20" customWidth="1" min="6" max="6"/>
  </cols>
  <sheetData>
    <row r="1">
      <c r="A1" s="1" t="inlineStr">
        <is>
          <t>Product families</t>
        </is>
      </c>
    </row>
    <row r="2">
      <c r="A2" s="2" t="inlineStr">
        <is>
          <t>Inputs</t>
        </is>
      </c>
    </row>
    <row r="4">
      <c r="A4" s="5" t="inlineStr">
        <is>
          <t>Family</t>
        </is>
      </c>
      <c r="B4" s="5" t="inlineStr">
        <is>
          <t>Description</t>
        </is>
      </c>
      <c r="C4" s="5" t="inlineStr">
        <is>
          <t>Price per unit</t>
        </is>
      </c>
      <c r="D4" s="5" t="inlineStr">
        <is>
          <t>Unit cost</t>
        </is>
      </c>
      <c r="E4" s="5" t="inlineStr">
        <is>
          <t>Opening stock (units)</t>
        </is>
      </c>
      <c r="F4" s="5" t="inlineStr">
        <is>
          <t>Target weeks of cover</t>
        </is>
      </c>
    </row>
    <row r="5">
      <c r="A5" s="12" t="inlineStr">
        <is>
          <t>Family A</t>
        </is>
      </c>
      <c r="B5" s="12" t="inlineStr">
        <is>
          <t>Beverages 1L</t>
        </is>
      </c>
      <c r="C5" s="12" t="n">
        <v>42</v>
      </c>
      <c r="D5" s="12" t="n">
        <v>26</v>
      </c>
      <c r="E5" s="12" t="n">
        <v>10300</v>
      </c>
      <c r="F5" s="12" t="n">
        <v>5</v>
      </c>
    </row>
    <row r="6">
      <c r="A6" s="12" t="inlineStr">
        <is>
          <t>Family B</t>
        </is>
      </c>
      <c r="B6" s="12" t="inlineStr">
        <is>
          <t>Beverages 500ml</t>
        </is>
      </c>
      <c r="C6" s="12" t="n">
        <v>24</v>
      </c>
      <c r="D6" s="12" t="n">
        <v>14.5</v>
      </c>
      <c r="E6" s="12" t="n">
        <v>11900</v>
      </c>
      <c r="F6" s="12" t="n">
        <v>4</v>
      </c>
    </row>
    <row r="7">
      <c r="A7" s="12" t="inlineStr">
        <is>
          <t>Family C</t>
        </is>
      </c>
      <c r="B7" s="12" t="inlineStr">
        <is>
          <t>Snacks</t>
        </is>
      </c>
      <c r="C7" s="12" t="n">
        <v>31</v>
      </c>
      <c r="D7" s="12" t="n">
        <v>18</v>
      </c>
      <c r="E7" s="12" t="n">
        <v>9600</v>
      </c>
      <c r="F7" s="12" t="n">
        <v>6</v>
      </c>
    </row>
    <row r="8">
      <c r="A8" s="12" t="inlineStr">
        <is>
          <t>Family D</t>
        </is>
      </c>
      <c r="B8" s="12" t="inlineStr">
        <is>
          <t>Frozen</t>
        </is>
      </c>
      <c r="C8" s="12" t="n">
        <v>55</v>
      </c>
      <c r="D8" s="12" t="n">
        <v>36</v>
      </c>
      <c r="E8" s="12" t="n">
        <v>5500</v>
      </c>
      <c r="F8" s="12" t="n">
        <v>8</v>
      </c>
    </row>
    <row r="9">
      <c r="A9" s="12" t="inlineStr">
        <is>
          <t>Family E</t>
        </is>
      </c>
      <c r="B9" s="12" t="inlineStr">
        <is>
          <t>Personal care</t>
        </is>
      </c>
      <c r="C9" s="12" t="n">
        <v>68</v>
      </c>
      <c r="D9" s="12" t="n">
        <v>38</v>
      </c>
      <c r="E9" s="12" t="n">
        <v>6200</v>
      </c>
      <c r="F9" s="12" t="n">
        <v>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51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Demand review</t>
        </is>
      </c>
    </row>
    <row r="2">
      <c r="A2" s="2" t="inlineStr">
        <is>
          <t>Inputs: last year, statistical forecast, consensus demand plan and AOP volume (units)</t>
        </is>
      </c>
    </row>
    <row r="4">
      <c r="A4" s="10" t="inlineStr">
        <is>
          <t>Last year actual</t>
        </is>
      </c>
    </row>
    <row r="5">
      <c r="A5" s="5" t="inlineStr">
        <is>
          <t>Family</t>
        </is>
      </c>
      <c r="B5" s="5" t="inlineStr">
        <is>
          <t>Oct-26</t>
        </is>
      </c>
      <c r="C5" s="5" t="inlineStr">
        <is>
          <t>Nov-26</t>
        </is>
      </c>
      <c r="D5" s="5" t="inlineStr">
        <is>
          <t>Dec-26</t>
        </is>
      </c>
      <c r="E5" s="5" t="inlineStr">
        <is>
          <t>Jan-27</t>
        </is>
      </c>
      <c r="F5" s="5" t="inlineStr">
        <is>
          <t>Feb-27</t>
        </is>
      </c>
      <c r="G5" s="5" t="inlineStr">
        <is>
          <t>Mar-27</t>
        </is>
      </c>
      <c r="H5" s="5" t="inlineStr">
        <is>
          <t>Apr-27</t>
        </is>
      </c>
      <c r="I5" s="5" t="inlineStr">
        <is>
          <t>May-27</t>
        </is>
      </c>
      <c r="J5" s="5" t="inlineStr">
        <is>
          <t>Jun-27</t>
        </is>
      </c>
      <c r="K5" s="5" t="inlineStr">
        <is>
          <t>Jul-27</t>
        </is>
      </c>
      <c r="L5" s="5" t="inlineStr">
        <is>
          <t>Aug-27</t>
        </is>
      </c>
      <c r="M5" s="5" t="inlineStr">
        <is>
          <t>Sep-27</t>
        </is>
      </c>
      <c r="N5" s="5" t="inlineStr">
        <is>
          <t>Total</t>
        </is>
      </c>
    </row>
    <row r="6">
      <c r="A6" s="13">
        <f>Families!A5</f>
        <v/>
      </c>
      <c r="B6" s="14" t="n">
        <v>6606</v>
      </c>
      <c r="C6" s="14" t="n">
        <v>7239</v>
      </c>
      <c r="D6" s="14" t="n">
        <v>9421</v>
      </c>
      <c r="E6" s="14" t="n">
        <v>5965</v>
      </c>
      <c r="F6" s="14" t="n">
        <v>5868</v>
      </c>
      <c r="G6" s="14" t="n">
        <v>6664</v>
      </c>
      <c r="H6" s="14" t="n">
        <v>7709</v>
      </c>
      <c r="I6" s="14" t="n">
        <v>7731</v>
      </c>
      <c r="J6" s="14" t="n">
        <v>7981</v>
      </c>
      <c r="K6" s="14" t="n">
        <v>8209</v>
      </c>
      <c r="L6" s="14" t="n">
        <v>7609</v>
      </c>
      <c r="M6" s="14" t="n">
        <v>6940</v>
      </c>
      <c r="N6" s="15">
        <f>SUM(B6:M6)</f>
        <v/>
      </c>
    </row>
    <row r="7">
      <c r="A7" s="13">
        <f>Families!A6</f>
        <v/>
      </c>
      <c r="B7" s="14" t="n">
        <v>9569</v>
      </c>
      <c r="C7" s="14" t="n">
        <v>10136</v>
      </c>
      <c r="D7" s="14" t="n">
        <v>13872</v>
      </c>
      <c r="E7" s="14" t="n">
        <v>9203</v>
      </c>
      <c r="F7" s="14" t="n">
        <v>7991</v>
      </c>
      <c r="G7" s="14" t="n">
        <v>9587</v>
      </c>
      <c r="H7" s="14" t="n">
        <v>10365</v>
      </c>
      <c r="I7" s="14" t="n">
        <v>10850</v>
      </c>
      <c r="J7" s="14" t="n">
        <v>10849</v>
      </c>
      <c r="K7" s="14" t="n">
        <v>12798</v>
      </c>
      <c r="L7" s="14" t="n">
        <v>11604</v>
      </c>
      <c r="M7" s="14" t="n">
        <v>10095</v>
      </c>
      <c r="N7" s="15">
        <f>SUM(B7:M7)</f>
        <v/>
      </c>
    </row>
    <row r="8">
      <c r="A8" s="13">
        <f>Families!A7</f>
        <v/>
      </c>
      <c r="B8" s="14" t="n">
        <v>5149</v>
      </c>
      <c r="C8" s="14" t="n">
        <v>5946</v>
      </c>
      <c r="D8" s="14" t="n">
        <v>6885</v>
      </c>
      <c r="E8" s="14" t="n">
        <v>4986</v>
      </c>
      <c r="F8" s="14" t="n">
        <v>4619</v>
      </c>
      <c r="G8" s="14" t="n">
        <v>5670</v>
      </c>
      <c r="H8" s="14" t="n">
        <v>5970</v>
      </c>
      <c r="I8" s="14" t="n">
        <v>5920</v>
      </c>
      <c r="J8" s="14" t="n">
        <v>6501</v>
      </c>
      <c r="K8" s="14" t="n">
        <v>6739</v>
      </c>
      <c r="L8" s="14" t="n">
        <v>6471</v>
      </c>
      <c r="M8" s="14" t="n">
        <v>5222</v>
      </c>
      <c r="N8" s="15">
        <f>SUM(B8:M8)</f>
        <v/>
      </c>
    </row>
    <row r="9">
      <c r="A9" s="13">
        <f>Families!A8</f>
        <v/>
      </c>
      <c r="B9" s="14" t="n">
        <v>2175</v>
      </c>
      <c r="C9" s="14" t="n">
        <v>2565</v>
      </c>
      <c r="D9" s="14" t="n">
        <v>2930</v>
      </c>
      <c r="E9" s="14" t="n">
        <v>2115</v>
      </c>
      <c r="F9" s="14" t="n">
        <v>2017</v>
      </c>
      <c r="G9" s="14" t="n">
        <v>2327</v>
      </c>
      <c r="H9" s="14" t="n">
        <v>2525</v>
      </c>
      <c r="I9" s="14" t="n">
        <v>2469</v>
      </c>
      <c r="J9" s="14" t="n">
        <v>2723</v>
      </c>
      <c r="K9" s="14" t="n">
        <v>2815</v>
      </c>
      <c r="L9" s="14" t="n">
        <v>2689</v>
      </c>
      <c r="M9" s="14" t="n">
        <v>2430</v>
      </c>
      <c r="N9" s="15">
        <f>SUM(B9:M9)</f>
        <v/>
      </c>
    </row>
    <row r="10">
      <c r="A10" s="13">
        <f>Families!A9</f>
        <v/>
      </c>
      <c r="B10" s="14" t="n">
        <v>3273</v>
      </c>
      <c r="C10" s="14" t="n">
        <v>3605</v>
      </c>
      <c r="D10" s="14" t="n">
        <v>4624</v>
      </c>
      <c r="E10" s="14" t="n">
        <v>3017</v>
      </c>
      <c r="F10" s="14" t="n">
        <v>2782</v>
      </c>
      <c r="G10" s="14" t="n">
        <v>3538</v>
      </c>
      <c r="H10" s="14" t="n">
        <v>3724</v>
      </c>
      <c r="I10" s="14" t="n">
        <v>3949</v>
      </c>
      <c r="J10" s="14" t="n">
        <v>3774</v>
      </c>
      <c r="K10" s="14" t="n">
        <v>4283</v>
      </c>
      <c r="L10" s="14" t="n">
        <v>3899</v>
      </c>
      <c r="M10" s="14" t="n">
        <v>3365</v>
      </c>
      <c r="N10" s="15">
        <f>SUM(B10:M10)</f>
        <v/>
      </c>
    </row>
    <row r="11">
      <c r="A11" s="3" t="inlineStr">
        <is>
          <t>Total</t>
        </is>
      </c>
      <c r="B11" s="16">
        <f>SUM(B6:B10)</f>
        <v/>
      </c>
      <c r="C11" s="16">
        <f>SUM(C6:C10)</f>
        <v/>
      </c>
      <c r="D11" s="16">
        <f>SUM(D6:D10)</f>
        <v/>
      </c>
      <c r="E11" s="16">
        <f>SUM(E6:E10)</f>
        <v/>
      </c>
      <c r="F11" s="16">
        <f>SUM(F6:F10)</f>
        <v/>
      </c>
      <c r="G11" s="16">
        <f>SUM(G6:G10)</f>
        <v/>
      </c>
      <c r="H11" s="16">
        <f>SUM(H6:H10)</f>
        <v/>
      </c>
      <c r="I11" s="16">
        <f>SUM(I6:I10)</f>
        <v/>
      </c>
      <c r="J11" s="16">
        <f>SUM(J6:J10)</f>
        <v/>
      </c>
      <c r="K11" s="16">
        <f>SUM(K6:K10)</f>
        <v/>
      </c>
      <c r="L11" s="16">
        <f>SUM(L6:L10)</f>
        <v/>
      </c>
      <c r="M11" s="16">
        <f>SUM(M6:M10)</f>
        <v/>
      </c>
      <c r="N11" s="16">
        <f>SUM(N6:N10)</f>
        <v/>
      </c>
    </row>
    <row r="14">
      <c r="A14" s="10" t="inlineStr">
        <is>
          <t>Statistical forecast</t>
        </is>
      </c>
    </row>
    <row r="15">
      <c r="A15" s="5" t="inlineStr">
        <is>
          <t>Family</t>
        </is>
      </c>
      <c r="B15" s="5" t="inlineStr">
        <is>
          <t>Oct-26</t>
        </is>
      </c>
      <c r="C15" s="5" t="inlineStr">
        <is>
          <t>Nov-26</t>
        </is>
      </c>
      <c r="D15" s="5" t="inlineStr">
        <is>
          <t>Dec-26</t>
        </is>
      </c>
      <c r="E15" s="5" t="inlineStr">
        <is>
          <t>Jan-27</t>
        </is>
      </c>
      <c r="F15" s="5" t="inlineStr">
        <is>
          <t>Feb-27</t>
        </is>
      </c>
      <c r="G15" s="5" t="inlineStr">
        <is>
          <t>Mar-27</t>
        </is>
      </c>
      <c r="H15" s="5" t="inlineStr">
        <is>
          <t>Apr-27</t>
        </is>
      </c>
      <c r="I15" s="5" t="inlineStr">
        <is>
          <t>May-27</t>
        </is>
      </c>
      <c r="J15" s="5" t="inlineStr">
        <is>
          <t>Jun-27</t>
        </is>
      </c>
      <c r="K15" s="5" t="inlineStr">
        <is>
          <t>Jul-27</t>
        </is>
      </c>
      <c r="L15" s="5" t="inlineStr">
        <is>
          <t>Aug-27</t>
        </is>
      </c>
      <c r="M15" s="5" t="inlineStr">
        <is>
          <t>Sep-27</t>
        </is>
      </c>
      <c r="N15" s="5" t="inlineStr">
        <is>
          <t>Total</t>
        </is>
      </c>
    </row>
    <row r="16">
      <c r="A16" s="13">
        <f>Families!A5</f>
        <v/>
      </c>
      <c r="B16" s="14" t="n">
        <v>7578</v>
      </c>
      <c r="C16" s="14" t="n">
        <v>7691</v>
      </c>
      <c r="D16" s="14" t="n">
        <v>9837</v>
      </c>
      <c r="E16" s="14" t="n">
        <v>6428</v>
      </c>
      <c r="F16" s="14" t="n">
        <v>6082</v>
      </c>
      <c r="G16" s="14" t="n">
        <v>7316</v>
      </c>
      <c r="H16" s="14" t="n">
        <v>8007</v>
      </c>
      <c r="I16" s="14" t="n">
        <v>7960</v>
      </c>
      <c r="J16" s="14" t="n">
        <v>8393</v>
      </c>
      <c r="K16" s="14" t="n">
        <v>8802</v>
      </c>
      <c r="L16" s="14" t="n">
        <v>8933</v>
      </c>
      <c r="M16" s="14" t="n">
        <v>7379</v>
      </c>
      <c r="N16" s="15">
        <f>SUM(B16:M16)</f>
        <v/>
      </c>
    </row>
    <row r="17">
      <c r="A17" s="13">
        <f>Families!A6</f>
        <v/>
      </c>
      <c r="B17" s="14" t="n">
        <v>10405</v>
      </c>
      <c r="C17" s="14" t="n">
        <v>11602</v>
      </c>
      <c r="D17" s="14" t="n">
        <v>14626</v>
      </c>
      <c r="E17" s="14" t="n">
        <v>9713</v>
      </c>
      <c r="F17" s="14" t="n">
        <v>9069</v>
      </c>
      <c r="G17" s="14" t="n">
        <v>11140</v>
      </c>
      <c r="H17" s="14" t="n">
        <v>11239</v>
      </c>
      <c r="I17" s="14" t="n">
        <v>12379</v>
      </c>
      <c r="J17" s="14" t="n">
        <v>12102</v>
      </c>
      <c r="K17" s="14" t="n">
        <v>13056</v>
      </c>
      <c r="L17" s="14" t="n">
        <v>12731</v>
      </c>
      <c r="M17" s="14" t="n">
        <v>10836</v>
      </c>
      <c r="N17" s="15">
        <f>SUM(B17:M17)</f>
        <v/>
      </c>
    </row>
    <row r="18">
      <c r="A18" s="13">
        <f>Families!A7</f>
        <v/>
      </c>
      <c r="B18" s="14" t="n">
        <v>5662</v>
      </c>
      <c r="C18" s="14" t="n">
        <v>6043</v>
      </c>
      <c r="D18" s="14" t="n">
        <v>7411</v>
      </c>
      <c r="E18" s="14" t="n">
        <v>5309</v>
      </c>
      <c r="F18" s="14" t="n">
        <v>4958</v>
      </c>
      <c r="G18" s="14" t="n">
        <v>5768</v>
      </c>
      <c r="H18" s="14" t="n">
        <v>6158</v>
      </c>
      <c r="I18" s="14" t="n">
        <v>6359</v>
      </c>
      <c r="J18" s="14" t="n">
        <v>6552</v>
      </c>
      <c r="K18" s="14" t="n">
        <v>7181</v>
      </c>
      <c r="L18" s="14" t="n">
        <v>6495</v>
      </c>
      <c r="M18" s="14" t="n">
        <v>5773</v>
      </c>
      <c r="N18" s="15">
        <f>SUM(B18:M18)</f>
        <v/>
      </c>
    </row>
    <row r="19">
      <c r="A19" s="13">
        <f>Families!A8</f>
        <v/>
      </c>
      <c r="B19" s="14" t="n">
        <v>2459</v>
      </c>
      <c r="C19" s="14" t="n">
        <v>2670</v>
      </c>
      <c r="D19" s="14" t="n">
        <v>3392</v>
      </c>
      <c r="E19" s="14" t="n">
        <v>2147</v>
      </c>
      <c r="F19" s="14" t="n">
        <v>2144</v>
      </c>
      <c r="G19" s="14" t="n">
        <v>2476</v>
      </c>
      <c r="H19" s="14" t="n">
        <v>2582</v>
      </c>
      <c r="I19" s="14" t="n">
        <v>2809</v>
      </c>
      <c r="J19" s="14" t="n">
        <v>2984</v>
      </c>
      <c r="K19" s="14" t="n">
        <v>3047</v>
      </c>
      <c r="L19" s="14" t="n">
        <v>2829</v>
      </c>
      <c r="M19" s="14" t="n">
        <v>2567</v>
      </c>
      <c r="N19" s="15">
        <f>SUM(B19:M19)</f>
        <v/>
      </c>
    </row>
    <row r="20">
      <c r="A20" s="13">
        <f>Families!A9</f>
        <v/>
      </c>
      <c r="B20" s="14" t="n">
        <v>3618</v>
      </c>
      <c r="C20" s="14" t="n">
        <v>3823</v>
      </c>
      <c r="D20" s="14" t="n">
        <v>4773</v>
      </c>
      <c r="E20" s="14" t="n">
        <v>3340</v>
      </c>
      <c r="F20" s="14" t="n">
        <v>3068</v>
      </c>
      <c r="G20" s="14" t="n">
        <v>3749</v>
      </c>
      <c r="H20" s="14" t="n">
        <v>4044</v>
      </c>
      <c r="I20" s="14" t="n">
        <v>3971</v>
      </c>
      <c r="J20" s="14" t="n">
        <v>4412</v>
      </c>
      <c r="K20" s="14" t="n">
        <v>4435</v>
      </c>
      <c r="L20" s="14" t="n">
        <v>4172</v>
      </c>
      <c r="M20" s="14" t="n">
        <v>3850</v>
      </c>
      <c r="N20" s="15">
        <f>SUM(B20:M20)</f>
        <v/>
      </c>
    </row>
    <row r="21">
      <c r="A21" s="3" t="inlineStr">
        <is>
          <t>Total</t>
        </is>
      </c>
      <c r="B21" s="16">
        <f>SUM(B16:B20)</f>
        <v/>
      </c>
      <c r="C21" s="16">
        <f>SUM(C16:C20)</f>
        <v/>
      </c>
      <c r="D21" s="16">
        <f>SUM(D16:D20)</f>
        <v/>
      </c>
      <c r="E21" s="16">
        <f>SUM(E16:E20)</f>
        <v/>
      </c>
      <c r="F21" s="16">
        <f>SUM(F16:F20)</f>
        <v/>
      </c>
      <c r="G21" s="16">
        <f>SUM(G16:G20)</f>
        <v/>
      </c>
      <c r="H21" s="16">
        <f>SUM(H16:H20)</f>
        <v/>
      </c>
      <c r="I21" s="16">
        <f>SUM(I16:I20)</f>
        <v/>
      </c>
      <c r="J21" s="16">
        <f>SUM(J16:J20)</f>
        <v/>
      </c>
      <c r="K21" s="16">
        <f>SUM(K16:K20)</f>
        <v/>
      </c>
      <c r="L21" s="16">
        <f>SUM(L16:L20)</f>
        <v/>
      </c>
      <c r="M21" s="16">
        <f>SUM(M16:M20)</f>
        <v/>
      </c>
      <c r="N21" s="16">
        <f>SUM(N16:N20)</f>
        <v/>
      </c>
    </row>
    <row r="24">
      <c r="A24" s="10" t="inlineStr">
        <is>
          <t>Consensus demand plan</t>
        </is>
      </c>
    </row>
    <row r="25">
      <c r="A25" s="5" t="inlineStr">
        <is>
          <t>Family</t>
        </is>
      </c>
      <c r="B25" s="5" t="inlineStr">
        <is>
          <t>Oct-26</t>
        </is>
      </c>
      <c r="C25" s="5" t="inlineStr">
        <is>
          <t>Nov-26</t>
        </is>
      </c>
      <c r="D25" s="5" t="inlineStr">
        <is>
          <t>Dec-26</t>
        </is>
      </c>
      <c r="E25" s="5" t="inlineStr">
        <is>
          <t>Jan-27</t>
        </is>
      </c>
      <c r="F25" s="5" t="inlineStr">
        <is>
          <t>Feb-27</t>
        </is>
      </c>
      <c r="G25" s="5" t="inlineStr">
        <is>
          <t>Mar-27</t>
        </is>
      </c>
      <c r="H25" s="5" t="inlineStr">
        <is>
          <t>Apr-27</t>
        </is>
      </c>
      <c r="I25" s="5" t="inlineStr">
        <is>
          <t>May-27</t>
        </is>
      </c>
      <c r="J25" s="5" t="inlineStr">
        <is>
          <t>Jun-27</t>
        </is>
      </c>
      <c r="K25" s="5" t="inlineStr">
        <is>
          <t>Jul-27</t>
        </is>
      </c>
      <c r="L25" s="5" t="inlineStr">
        <is>
          <t>Aug-27</t>
        </is>
      </c>
      <c r="M25" s="5" t="inlineStr">
        <is>
          <t>Sep-27</t>
        </is>
      </c>
      <c r="N25" s="5" t="inlineStr">
        <is>
          <t>Total</t>
        </is>
      </c>
    </row>
    <row r="26">
      <c r="A26" s="13">
        <f>Families!A5</f>
        <v/>
      </c>
      <c r="B26" s="14" t="n">
        <v>7949</v>
      </c>
      <c r="C26" s="14" t="n">
        <v>8237</v>
      </c>
      <c r="D26" s="14" t="n">
        <v>10139</v>
      </c>
      <c r="E26" s="14" t="n">
        <v>6505</v>
      </c>
      <c r="F26" s="14" t="n">
        <v>6515</v>
      </c>
      <c r="G26" s="14" t="n">
        <v>7067</v>
      </c>
      <c r="H26" s="14" t="n">
        <v>8668</v>
      </c>
      <c r="I26" s="14" t="n">
        <v>8008</v>
      </c>
      <c r="J26" s="14" t="n">
        <v>9176</v>
      </c>
      <c r="K26" s="14" t="n">
        <v>9457</v>
      </c>
      <c r="L26" s="14" t="n">
        <v>9142</v>
      </c>
      <c r="M26" s="14" t="n">
        <v>7585</v>
      </c>
      <c r="N26" s="15">
        <f>SUM(B26:M26)</f>
        <v/>
      </c>
    </row>
    <row r="27">
      <c r="A27" s="13">
        <f>Families!A6</f>
        <v/>
      </c>
      <c r="B27" s="14" t="n">
        <v>11250</v>
      </c>
      <c r="C27" s="14" t="n">
        <v>11477</v>
      </c>
      <c r="D27" s="14" t="n">
        <v>15587</v>
      </c>
      <c r="E27" s="14" t="n">
        <v>10317</v>
      </c>
      <c r="F27" s="14" t="n">
        <v>9756</v>
      </c>
      <c r="G27" s="14" t="n">
        <v>12079</v>
      </c>
      <c r="H27" s="14" t="n">
        <v>11500</v>
      </c>
      <c r="I27" s="14" t="n">
        <v>12554</v>
      </c>
      <c r="J27" s="14" t="n">
        <v>12835</v>
      </c>
      <c r="K27" s="14" t="n">
        <v>13432</v>
      </c>
      <c r="L27" s="14" t="n">
        <v>12617</v>
      </c>
      <c r="M27" s="14" t="n">
        <v>11347</v>
      </c>
      <c r="N27" s="15">
        <f>SUM(B27:M27)</f>
        <v/>
      </c>
    </row>
    <row r="28">
      <c r="A28" s="13">
        <f>Families!A7</f>
        <v/>
      </c>
      <c r="B28" s="14" t="n">
        <v>5712</v>
      </c>
      <c r="C28" s="14" t="n">
        <v>6307</v>
      </c>
      <c r="D28" s="14" t="n">
        <v>7183</v>
      </c>
      <c r="E28" s="14" t="n">
        <v>5375</v>
      </c>
      <c r="F28" s="14" t="n">
        <v>5383</v>
      </c>
      <c r="G28" s="14" t="n">
        <v>6336</v>
      </c>
      <c r="H28" s="14" t="n">
        <v>6673</v>
      </c>
      <c r="I28" s="14" t="n">
        <v>6325</v>
      </c>
      <c r="J28" s="14" t="n">
        <v>6354</v>
      </c>
      <c r="K28" s="14" t="n">
        <v>7380</v>
      </c>
      <c r="L28" s="14" t="n">
        <v>6470</v>
      </c>
      <c r="M28" s="14" t="n">
        <v>5680</v>
      </c>
      <c r="N28" s="15">
        <f>SUM(B28:M28)</f>
        <v/>
      </c>
    </row>
    <row r="29">
      <c r="A29" s="13">
        <f>Families!A8</f>
        <v/>
      </c>
      <c r="B29" s="14" t="n">
        <v>2670</v>
      </c>
      <c r="C29" s="14" t="n">
        <v>2742</v>
      </c>
      <c r="D29" s="14" t="n">
        <v>3506</v>
      </c>
      <c r="E29" s="14" t="n">
        <v>2125</v>
      </c>
      <c r="F29" s="14" t="n">
        <v>2323</v>
      </c>
      <c r="G29" s="14" t="n">
        <v>2578</v>
      </c>
      <c r="H29" s="14" t="n">
        <v>2672</v>
      </c>
      <c r="I29" s="14" t="n">
        <v>2701</v>
      </c>
      <c r="J29" s="14" t="n">
        <v>2874</v>
      </c>
      <c r="K29" s="14" t="n">
        <v>3288</v>
      </c>
      <c r="L29" s="14" t="n">
        <v>2876</v>
      </c>
      <c r="M29" s="14" t="n">
        <v>2512</v>
      </c>
      <c r="N29" s="15">
        <f>SUM(B29:M29)</f>
        <v/>
      </c>
    </row>
    <row r="30">
      <c r="A30" s="13">
        <f>Families!A9</f>
        <v/>
      </c>
      <c r="B30" s="14" t="n">
        <v>3486</v>
      </c>
      <c r="C30" s="14" t="n">
        <v>4134</v>
      </c>
      <c r="D30" s="14" t="n">
        <v>4942</v>
      </c>
      <c r="E30" s="14" t="n">
        <v>3309</v>
      </c>
      <c r="F30" s="14" t="n">
        <v>3108</v>
      </c>
      <c r="G30" s="14" t="n">
        <v>3623</v>
      </c>
      <c r="H30" s="14" t="n">
        <v>4321</v>
      </c>
      <c r="I30" s="14" t="n">
        <v>4070</v>
      </c>
      <c r="J30" s="14" t="n">
        <v>4344</v>
      </c>
      <c r="K30" s="14" t="n">
        <v>4690</v>
      </c>
      <c r="L30" s="14" t="n">
        <v>4232</v>
      </c>
      <c r="M30" s="14" t="n">
        <v>3855</v>
      </c>
      <c r="N30" s="15">
        <f>SUM(B30:M30)</f>
        <v/>
      </c>
    </row>
    <row r="31">
      <c r="A31" s="3" t="inlineStr">
        <is>
          <t>Total</t>
        </is>
      </c>
      <c r="B31" s="16">
        <f>SUM(B26:B30)</f>
        <v/>
      </c>
      <c r="C31" s="16">
        <f>SUM(C26:C30)</f>
        <v/>
      </c>
      <c r="D31" s="16">
        <f>SUM(D26:D30)</f>
        <v/>
      </c>
      <c r="E31" s="16">
        <f>SUM(E26:E30)</f>
        <v/>
      </c>
      <c r="F31" s="16">
        <f>SUM(F26:F30)</f>
        <v/>
      </c>
      <c r="G31" s="16">
        <f>SUM(G26:G30)</f>
        <v/>
      </c>
      <c r="H31" s="16">
        <f>SUM(H26:H30)</f>
        <v/>
      </c>
      <c r="I31" s="16">
        <f>SUM(I26:I30)</f>
        <v/>
      </c>
      <c r="J31" s="16">
        <f>SUM(J26:J30)</f>
        <v/>
      </c>
      <c r="K31" s="16">
        <f>SUM(K26:K30)</f>
        <v/>
      </c>
      <c r="L31" s="16">
        <f>SUM(L26:L30)</f>
        <v/>
      </c>
      <c r="M31" s="16">
        <f>SUM(M26:M30)</f>
        <v/>
      </c>
      <c r="N31" s="16">
        <f>SUM(N26:N30)</f>
        <v/>
      </c>
    </row>
    <row r="34">
      <c r="A34" s="10" t="inlineStr">
        <is>
          <t>AOP volume</t>
        </is>
      </c>
    </row>
    <row r="35">
      <c r="A35" s="5" t="inlineStr">
        <is>
          <t>Family</t>
        </is>
      </c>
      <c r="B35" s="5" t="inlineStr">
        <is>
          <t>Oct-26</t>
        </is>
      </c>
      <c r="C35" s="5" t="inlineStr">
        <is>
          <t>Nov-26</t>
        </is>
      </c>
      <c r="D35" s="5" t="inlineStr">
        <is>
          <t>Dec-26</t>
        </is>
      </c>
      <c r="E35" s="5" t="inlineStr">
        <is>
          <t>Jan-27</t>
        </is>
      </c>
      <c r="F35" s="5" t="inlineStr">
        <is>
          <t>Feb-27</t>
        </is>
      </c>
      <c r="G35" s="5" t="inlineStr">
        <is>
          <t>Mar-27</t>
        </is>
      </c>
      <c r="H35" s="5" t="inlineStr">
        <is>
          <t>Apr-27</t>
        </is>
      </c>
      <c r="I35" s="5" t="inlineStr">
        <is>
          <t>May-27</t>
        </is>
      </c>
      <c r="J35" s="5" t="inlineStr">
        <is>
          <t>Jun-27</t>
        </is>
      </c>
      <c r="K35" s="5" t="inlineStr">
        <is>
          <t>Jul-27</t>
        </is>
      </c>
      <c r="L35" s="5" t="inlineStr">
        <is>
          <t>Aug-27</t>
        </is>
      </c>
      <c r="M35" s="5" t="inlineStr">
        <is>
          <t>Sep-27</t>
        </is>
      </c>
      <c r="N35" s="5" t="inlineStr">
        <is>
          <t>Total</t>
        </is>
      </c>
    </row>
    <row r="36">
      <c r="A36" s="13">
        <f>Families!A5</f>
        <v/>
      </c>
      <c r="B36" s="14" t="n">
        <v>7757</v>
      </c>
      <c r="C36" s="14" t="n">
        <v>8165</v>
      </c>
      <c r="D36" s="14" t="n">
        <v>10206</v>
      </c>
      <c r="E36" s="14" t="n">
        <v>6940</v>
      </c>
      <c r="F36" s="14" t="n">
        <v>6532</v>
      </c>
      <c r="G36" s="14" t="n">
        <v>7757</v>
      </c>
      <c r="H36" s="14" t="n">
        <v>8165</v>
      </c>
      <c r="I36" s="14" t="n">
        <v>8573</v>
      </c>
      <c r="J36" s="14" t="n">
        <v>8981</v>
      </c>
      <c r="K36" s="14" t="n">
        <v>9390</v>
      </c>
      <c r="L36" s="14" t="n">
        <v>8981</v>
      </c>
      <c r="M36" s="14" t="n">
        <v>7757</v>
      </c>
      <c r="N36" s="15">
        <f>SUM(B36:M36)</f>
        <v/>
      </c>
    </row>
    <row r="37">
      <c r="A37" s="13">
        <f>Families!A6</f>
        <v/>
      </c>
      <c r="B37" s="14" t="n">
        <v>11204</v>
      </c>
      <c r="C37" s="14" t="n">
        <v>11794</v>
      </c>
      <c r="D37" s="14" t="n">
        <v>14742</v>
      </c>
      <c r="E37" s="14" t="n">
        <v>10025</v>
      </c>
      <c r="F37" s="14" t="n">
        <v>9435</v>
      </c>
      <c r="G37" s="14" t="n">
        <v>11204</v>
      </c>
      <c r="H37" s="14" t="n">
        <v>11794</v>
      </c>
      <c r="I37" s="14" t="n">
        <v>12383</v>
      </c>
      <c r="J37" s="14" t="n">
        <v>12973</v>
      </c>
      <c r="K37" s="14" t="n">
        <v>13563</v>
      </c>
      <c r="L37" s="14" t="n">
        <v>12973</v>
      </c>
      <c r="M37" s="14" t="n">
        <v>11204</v>
      </c>
      <c r="N37" s="15">
        <f>SUM(B37:M37)</f>
        <v/>
      </c>
    </row>
    <row r="38">
      <c r="A38" s="13">
        <f>Families!A7</f>
        <v/>
      </c>
      <c r="B38" s="14" t="n">
        <v>6033</v>
      </c>
      <c r="C38" s="14" t="n">
        <v>6350</v>
      </c>
      <c r="D38" s="14" t="n">
        <v>7938</v>
      </c>
      <c r="E38" s="14" t="n">
        <v>5398</v>
      </c>
      <c r="F38" s="14" t="n">
        <v>5080</v>
      </c>
      <c r="G38" s="14" t="n">
        <v>6033</v>
      </c>
      <c r="H38" s="14" t="n">
        <v>6350</v>
      </c>
      <c r="I38" s="14" t="n">
        <v>6668</v>
      </c>
      <c r="J38" s="14" t="n">
        <v>6985</v>
      </c>
      <c r="K38" s="14" t="n">
        <v>7303</v>
      </c>
      <c r="L38" s="14" t="n">
        <v>6985</v>
      </c>
      <c r="M38" s="14" t="n">
        <v>6033</v>
      </c>
      <c r="N38" s="15">
        <f>SUM(B38:M38)</f>
        <v/>
      </c>
    </row>
    <row r="39">
      <c r="A39" s="13">
        <f>Families!A8</f>
        <v/>
      </c>
      <c r="B39" s="14" t="n">
        <v>2586</v>
      </c>
      <c r="C39" s="14" t="n">
        <v>2722</v>
      </c>
      <c r="D39" s="14" t="n">
        <v>3402</v>
      </c>
      <c r="E39" s="14" t="n">
        <v>2313</v>
      </c>
      <c r="F39" s="14" t="n">
        <v>2177</v>
      </c>
      <c r="G39" s="14" t="n">
        <v>2586</v>
      </c>
      <c r="H39" s="14" t="n">
        <v>2722</v>
      </c>
      <c r="I39" s="14" t="n">
        <v>2858</v>
      </c>
      <c r="J39" s="14" t="n">
        <v>2994</v>
      </c>
      <c r="K39" s="14" t="n">
        <v>3130</v>
      </c>
      <c r="L39" s="14" t="n">
        <v>2994</v>
      </c>
      <c r="M39" s="14" t="n">
        <v>2586</v>
      </c>
      <c r="N39" s="15">
        <f>SUM(B39:M39)</f>
        <v/>
      </c>
    </row>
    <row r="40">
      <c r="A40" s="13">
        <f>Families!A9</f>
        <v/>
      </c>
      <c r="B40" s="14" t="n">
        <v>3878</v>
      </c>
      <c r="C40" s="14" t="n">
        <v>4082</v>
      </c>
      <c r="D40" s="14" t="n">
        <v>5103</v>
      </c>
      <c r="E40" s="14" t="n">
        <v>3470</v>
      </c>
      <c r="F40" s="14" t="n">
        <v>3266</v>
      </c>
      <c r="G40" s="14" t="n">
        <v>3878</v>
      </c>
      <c r="H40" s="14" t="n">
        <v>4082</v>
      </c>
      <c r="I40" s="14" t="n">
        <v>4287</v>
      </c>
      <c r="J40" s="14" t="n">
        <v>4491</v>
      </c>
      <c r="K40" s="14" t="n">
        <v>4695</v>
      </c>
      <c r="L40" s="14" t="n">
        <v>4491</v>
      </c>
      <c r="M40" s="14" t="n">
        <v>3878</v>
      </c>
      <c r="N40" s="15">
        <f>SUM(B40:M40)</f>
        <v/>
      </c>
    </row>
    <row r="41">
      <c r="A41" s="3" t="inlineStr">
        <is>
          <t>Total</t>
        </is>
      </c>
      <c r="B41" s="16">
        <f>SUM(B36:B40)</f>
        <v/>
      </c>
      <c r="C41" s="16">
        <f>SUM(C36:C40)</f>
        <v/>
      </c>
      <c r="D41" s="16">
        <f>SUM(D36:D40)</f>
        <v/>
      </c>
      <c r="E41" s="16">
        <f>SUM(E36:E40)</f>
        <v/>
      </c>
      <c r="F41" s="16">
        <f>SUM(F36:F40)</f>
        <v/>
      </c>
      <c r="G41" s="16">
        <f>SUM(G36:G40)</f>
        <v/>
      </c>
      <c r="H41" s="16">
        <f>SUM(H36:H40)</f>
        <v/>
      </c>
      <c r="I41" s="16">
        <f>SUM(I36:I40)</f>
        <v/>
      </c>
      <c r="J41" s="16">
        <f>SUM(J36:J40)</f>
        <v/>
      </c>
      <c r="K41" s="16">
        <f>SUM(K36:K40)</f>
        <v/>
      </c>
      <c r="L41" s="16">
        <f>SUM(L36:L40)</f>
        <v/>
      </c>
      <c r="M41" s="16">
        <f>SUM(M36:M40)</f>
        <v/>
      </c>
      <c r="N41" s="16">
        <f>SUM(N36:N40)</f>
        <v/>
      </c>
    </row>
    <row r="44">
      <c r="A44" s="10" t="inlineStr">
        <is>
          <t>Consensus vs AOP (units)</t>
        </is>
      </c>
    </row>
    <row r="45">
      <c r="A45" s="5" t="inlineStr">
        <is>
          <t>Family</t>
        </is>
      </c>
      <c r="B45" s="5" t="inlineStr">
        <is>
          <t>Oct-26</t>
        </is>
      </c>
      <c r="C45" s="5" t="inlineStr">
        <is>
          <t>Nov-26</t>
        </is>
      </c>
      <c r="D45" s="5" t="inlineStr">
        <is>
          <t>Dec-26</t>
        </is>
      </c>
      <c r="E45" s="5" t="inlineStr">
        <is>
          <t>Jan-27</t>
        </is>
      </c>
      <c r="F45" s="5" t="inlineStr">
        <is>
          <t>Feb-27</t>
        </is>
      </c>
      <c r="G45" s="5" t="inlineStr">
        <is>
          <t>Mar-27</t>
        </is>
      </c>
      <c r="H45" s="5" t="inlineStr">
        <is>
          <t>Apr-27</t>
        </is>
      </c>
      <c r="I45" s="5" t="inlineStr">
        <is>
          <t>May-27</t>
        </is>
      </c>
      <c r="J45" s="5" t="inlineStr">
        <is>
          <t>Jun-27</t>
        </is>
      </c>
      <c r="K45" s="5" t="inlineStr">
        <is>
          <t>Jul-27</t>
        </is>
      </c>
      <c r="L45" s="5" t="inlineStr">
        <is>
          <t>Aug-27</t>
        </is>
      </c>
      <c r="M45" s="5" t="inlineStr">
        <is>
          <t>Sep-27</t>
        </is>
      </c>
      <c r="N45" s="5" t="inlineStr">
        <is>
          <t>Total</t>
        </is>
      </c>
    </row>
    <row r="46">
      <c r="A46" s="13">
        <f>Families!A5</f>
        <v/>
      </c>
      <c r="B46" s="7">
        <f>B26-B36</f>
        <v/>
      </c>
      <c r="C46" s="7">
        <f>C26-C36</f>
        <v/>
      </c>
      <c r="D46" s="7">
        <f>D26-D36</f>
        <v/>
      </c>
      <c r="E46" s="7">
        <f>E26-E36</f>
        <v/>
      </c>
      <c r="F46" s="7">
        <f>F26-F36</f>
        <v/>
      </c>
      <c r="G46" s="7">
        <f>G26-G36</f>
        <v/>
      </c>
      <c r="H46" s="7">
        <f>H26-H36</f>
        <v/>
      </c>
      <c r="I46" s="7">
        <f>I26-I36</f>
        <v/>
      </c>
      <c r="J46" s="7">
        <f>J26-J36</f>
        <v/>
      </c>
      <c r="K46" s="7">
        <f>K26-K36</f>
        <v/>
      </c>
      <c r="L46" s="7">
        <f>L26-L36</f>
        <v/>
      </c>
      <c r="M46" s="7">
        <f>M26-M36</f>
        <v/>
      </c>
      <c r="N46" s="15">
        <f>SUM(B46:M46)</f>
        <v/>
      </c>
    </row>
    <row r="47">
      <c r="A47" s="13">
        <f>Families!A6</f>
        <v/>
      </c>
      <c r="B47" s="7">
        <f>B27-B37</f>
        <v/>
      </c>
      <c r="C47" s="7">
        <f>C27-C37</f>
        <v/>
      </c>
      <c r="D47" s="7">
        <f>D27-D37</f>
        <v/>
      </c>
      <c r="E47" s="7">
        <f>E27-E37</f>
        <v/>
      </c>
      <c r="F47" s="7">
        <f>F27-F37</f>
        <v/>
      </c>
      <c r="G47" s="7">
        <f>G27-G37</f>
        <v/>
      </c>
      <c r="H47" s="7">
        <f>H27-H37</f>
        <v/>
      </c>
      <c r="I47" s="7">
        <f>I27-I37</f>
        <v/>
      </c>
      <c r="J47" s="7">
        <f>J27-J37</f>
        <v/>
      </c>
      <c r="K47" s="7">
        <f>K27-K37</f>
        <v/>
      </c>
      <c r="L47" s="7">
        <f>L27-L37</f>
        <v/>
      </c>
      <c r="M47" s="7">
        <f>M27-M37</f>
        <v/>
      </c>
      <c r="N47" s="15">
        <f>SUM(B47:M47)</f>
        <v/>
      </c>
    </row>
    <row r="48">
      <c r="A48" s="13">
        <f>Families!A7</f>
        <v/>
      </c>
      <c r="B48" s="7">
        <f>B28-B38</f>
        <v/>
      </c>
      <c r="C48" s="7">
        <f>C28-C38</f>
        <v/>
      </c>
      <c r="D48" s="7">
        <f>D28-D38</f>
        <v/>
      </c>
      <c r="E48" s="7">
        <f>E28-E38</f>
        <v/>
      </c>
      <c r="F48" s="7">
        <f>F28-F38</f>
        <v/>
      </c>
      <c r="G48" s="7">
        <f>G28-G38</f>
        <v/>
      </c>
      <c r="H48" s="7">
        <f>H28-H38</f>
        <v/>
      </c>
      <c r="I48" s="7">
        <f>I28-I38</f>
        <v/>
      </c>
      <c r="J48" s="7">
        <f>J28-J38</f>
        <v/>
      </c>
      <c r="K48" s="7">
        <f>K28-K38</f>
        <v/>
      </c>
      <c r="L48" s="7">
        <f>L28-L38</f>
        <v/>
      </c>
      <c r="M48" s="7">
        <f>M28-M38</f>
        <v/>
      </c>
      <c r="N48" s="15">
        <f>SUM(B48:M48)</f>
        <v/>
      </c>
    </row>
    <row r="49">
      <c r="A49" s="13">
        <f>Families!A8</f>
        <v/>
      </c>
      <c r="B49" s="7">
        <f>B29-B39</f>
        <v/>
      </c>
      <c r="C49" s="7">
        <f>C29-C39</f>
        <v/>
      </c>
      <c r="D49" s="7">
        <f>D29-D39</f>
        <v/>
      </c>
      <c r="E49" s="7">
        <f>E29-E39</f>
        <v/>
      </c>
      <c r="F49" s="7">
        <f>F29-F39</f>
        <v/>
      </c>
      <c r="G49" s="7">
        <f>G29-G39</f>
        <v/>
      </c>
      <c r="H49" s="7">
        <f>H29-H39</f>
        <v/>
      </c>
      <c r="I49" s="7">
        <f>I29-I39</f>
        <v/>
      </c>
      <c r="J49" s="7">
        <f>J29-J39</f>
        <v/>
      </c>
      <c r="K49" s="7">
        <f>K29-K39</f>
        <v/>
      </c>
      <c r="L49" s="7">
        <f>L29-L39</f>
        <v/>
      </c>
      <c r="M49" s="7">
        <f>M29-M39</f>
        <v/>
      </c>
      <c r="N49" s="15">
        <f>SUM(B49:M49)</f>
        <v/>
      </c>
    </row>
    <row r="50">
      <c r="A50" s="13">
        <f>Families!A9</f>
        <v/>
      </c>
      <c r="B50" s="7">
        <f>B30-B40</f>
        <v/>
      </c>
      <c r="C50" s="7">
        <f>C30-C40</f>
        <v/>
      </c>
      <c r="D50" s="7">
        <f>D30-D40</f>
        <v/>
      </c>
      <c r="E50" s="7">
        <f>E30-E40</f>
        <v/>
      </c>
      <c r="F50" s="7">
        <f>F30-F40</f>
        <v/>
      </c>
      <c r="G50" s="7">
        <f>G30-G40</f>
        <v/>
      </c>
      <c r="H50" s="7">
        <f>H30-H40</f>
        <v/>
      </c>
      <c r="I50" s="7">
        <f>I30-I40</f>
        <v/>
      </c>
      <c r="J50" s="7">
        <f>J30-J40</f>
        <v/>
      </c>
      <c r="K50" s="7">
        <f>K30-K40</f>
        <v/>
      </c>
      <c r="L50" s="7">
        <f>L30-L40</f>
        <v/>
      </c>
      <c r="M50" s="7">
        <f>M30-M40</f>
        <v/>
      </c>
      <c r="N50" s="15">
        <f>SUM(B50:M50)</f>
        <v/>
      </c>
    </row>
    <row r="51">
      <c r="A51" s="3" t="inlineStr">
        <is>
          <t>Total</t>
        </is>
      </c>
      <c r="B51" s="16">
        <f>SUM(B46:B50)</f>
        <v/>
      </c>
      <c r="C51" s="16">
        <f>SUM(C46:C50)</f>
        <v/>
      </c>
      <c r="D51" s="16">
        <f>SUM(D46:D50)</f>
        <v/>
      </c>
      <c r="E51" s="16">
        <f>SUM(E46:E50)</f>
        <v/>
      </c>
      <c r="F51" s="16">
        <f>SUM(F46:F50)</f>
        <v/>
      </c>
      <c r="G51" s="16">
        <f>SUM(G46:G50)</f>
        <v/>
      </c>
      <c r="H51" s="16">
        <f>SUM(H46:H50)</f>
        <v/>
      </c>
      <c r="I51" s="16">
        <f>SUM(I46:I50)</f>
        <v/>
      </c>
      <c r="J51" s="16">
        <f>SUM(J46:J50)</f>
        <v/>
      </c>
      <c r="K51" s="16">
        <f>SUM(K46:K50)</f>
        <v/>
      </c>
      <c r="L51" s="16">
        <f>SUM(L46:L50)</f>
        <v/>
      </c>
      <c r="M51" s="16">
        <f>SUM(M46:M50)</f>
        <v/>
      </c>
      <c r="N51" s="16">
        <f>SUM(N46:N50)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Supply review</t>
        </is>
      </c>
    </row>
    <row r="2">
      <c r="A2" s="2" t="inlineStr">
        <is>
          <t>Inputs: planned supply and available capacity (units)</t>
        </is>
      </c>
    </row>
    <row r="4">
      <c r="A4" s="10" t="inlineStr">
        <is>
          <t>Planned supply (production or purchases)</t>
        </is>
      </c>
    </row>
    <row r="5">
      <c r="A5" s="5" t="inlineStr">
        <is>
          <t>Family</t>
        </is>
      </c>
      <c r="B5" s="5" t="inlineStr">
        <is>
          <t>Oct-26</t>
        </is>
      </c>
      <c r="C5" s="5" t="inlineStr">
        <is>
          <t>Nov-26</t>
        </is>
      </c>
      <c r="D5" s="5" t="inlineStr">
        <is>
          <t>Dec-26</t>
        </is>
      </c>
      <c r="E5" s="5" t="inlineStr">
        <is>
          <t>Jan-27</t>
        </is>
      </c>
      <c r="F5" s="5" t="inlineStr">
        <is>
          <t>Feb-27</t>
        </is>
      </c>
      <c r="G5" s="5" t="inlineStr">
        <is>
          <t>Mar-27</t>
        </is>
      </c>
      <c r="H5" s="5" t="inlineStr">
        <is>
          <t>Apr-27</t>
        </is>
      </c>
      <c r="I5" s="5" t="inlineStr">
        <is>
          <t>May-27</t>
        </is>
      </c>
      <c r="J5" s="5" t="inlineStr">
        <is>
          <t>Jun-27</t>
        </is>
      </c>
      <c r="K5" s="5" t="inlineStr">
        <is>
          <t>Jul-27</t>
        </is>
      </c>
      <c r="L5" s="5" t="inlineStr">
        <is>
          <t>Aug-27</t>
        </is>
      </c>
      <c r="M5" s="5" t="inlineStr">
        <is>
          <t>Sep-27</t>
        </is>
      </c>
      <c r="N5" s="5" t="inlineStr">
        <is>
          <t>Total</t>
        </is>
      </c>
    </row>
    <row r="6">
      <c r="A6" s="13">
        <f>Families!A5</f>
        <v/>
      </c>
      <c r="B6" s="14" t="n">
        <v>7870</v>
      </c>
      <c r="C6" s="14" t="n">
        <v>8230</v>
      </c>
      <c r="D6" s="14" t="n">
        <v>10860</v>
      </c>
      <c r="E6" s="14" t="n">
        <v>5970</v>
      </c>
      <c r="F6" s="14" t="n">
        <v>6570</v>
      </c>
      <c r="G6" s="14" t="n">
        <v>7010</v>
      </c>
      <c r="H6" s="14" t="n">
        <v>8950</v>
      </c>
      <c r="I6" s="14" t="n">
        <v>8600</v>
      </c>
      <c r="J6" s="14" t="n">
        <v>8770</v>
      </c>
      <c r="K6" s="14" t="n">
        <v>9700</v>
      </c>
      <c r="L6" s="14" t="n">
        <v>9090</v>
      </c>
      <c r="M6" s="14" t="n">
        <v>7590</v>
      </c>
      <c r="N6" s="15">
        <f>SUM(B6:M6)</f>
        <v/>
      </c>
    </row>
    <row r="7">
      <c r="A7" s="13">
        <f>Families!A6</f>
        <v/>
      </c>
      <c r="B7" s="14" t="n">
        <v>10250</v>
      </c>
      <c r="C7" s="14" t="n">
        <v>12010</v>
      </c>
      <c r="D7" s="14" t="n">
        <v>16770</v>
      </c>
      <c r="E7" s="14" t="n">
        <v>9940</v>
      </c>
      <c r="F7" s="14" t="n">
        <v>9340</v>
      </c>
      <c r="G7" s="14" t="n">
        <v>13030</v>
      </c>
      <c r="H7" s="14" t="n">
        <v>10570</v>
      </c>
      <c r="I7" s="14" t="n">
        <v>11470</v>
      </c>
      <c r="J7" s="14" t="n">
        <v>11720</v>
      </c>
      <c r="K7" s="14" t="n">
        <v>14060</v>
      </c>
      <c r="L7" s="14" t="n">
        <v>13080</v>
      </c>
      <c r="M7" s="14" t="n">
        <v>11130</v>
      </c>
      <c r="N7" s="15">
        <f>SUM(B7:M7)</f>
        <v/>
      </c>
    </row>
    <row r="8">
      <c r="A8" s="13">
        <f>Families!A7</f>
        <v/>
      </c>
      <c r="B8" s="14" t="n">
        <v>5780</v>
      </c>
      <c r="C8" s="14" t="n">
        <v>5700</v>
      </c>
      <c r="D8" s="14" t="n">
        <v>7300</v>
      </c>
      <c r="E8" s="14" t="n">
        <v>5270</v>
      </c>
      <c r="F8" s="14" t="n">
        <v>5350</v>
      </c>
      <c r="G8" s="14" t="n">
        <v>6150</v>
      </c>
      <c r="H8" s="14" t="n">
        <v>6490</v>
      </c>
      <c r="I8" s="14" t="n">
        <v>5950</v>
      </c>
      <c r="J8" s="14" t="n">
        <v>5770</v>
      </c>
      <c r="K8" s="14" t="n">
        <v>7220</v>
      </c>
      <c r="L8" s="14" t="n">
        <v>6110</v>
      </c>
      <c r="M8" s="14" t="n">
        <v>5830</v>
      </c>
      <c r="N8" s="15">
        <f>SUM(B8:M8)</f>
        <v/>
      </c>
    </row>
    <row r="9">
      <c r="A9" s="13">
        <f>Families!A8</f>
        <v/>
      </c>
      <c r="B9" s="14" t="n">
        <v>2800</v>
      </c>
      <c r="C9" s="14" t="n">
        <v>2830</v>
      </c>
      <c r="D9" s="14" t="n">
        <v>3440</v>
      </c>
      <c r="E9" s="14" t="n">
        <v>2000</v>
      </c>
      <c r="F9" s="14" t="n">
        <v>2250</v>
      </c>
      <c r="G9" s="14" t="n">
        <v>2550</v>
      </c>
      <c r="H9" s="14" t="n">
        <v>2710</v>
      </c>
      <c r="I9" s="14" t="n">
        <v>2900</v>
      </c>
      <c r="J9" s="14" t="n">
        <v>2630</v>
      </c>
      <c r="K9" s="14" t="n">
        <v>3240</v>
      </c>
      <c r="L9" s="14" t="n">
        <v>2840</v>
      </c>
      <c r="M9" s="14" t="n">
        <v>2590</v>
      </c>
      <c r="N9" s="15">
        <f>SUM(B9:M9)</f>
        <v/>
      </c>
    </row>
    <row r="10">
      <c r="A10" s="13">
        <f>Families!A9</f>
        <v/>
      </c>
      <c r="B10" s="14" t="n">
        <v>3700</v>
      </c>
      <c r="C10" s="14" t="n">
        <v>4300</v>
      </c>
      <c r="D10" s="14" t="n">
        <v>5010</v>
      </c>
      <c r="E10" s="14" t="n">
        <v>3430</v>
      </c>
      <c r="F10" s="14" t="n">
        <v>3170</v>
      </c>
      <c r="G10" s="14" t="n">
        <v>3820</v>
      </c>
      <c r="H10" s="14" t="n">
        <v>4430</v>
      </c>
      <c r="I10" s="14" t="n">
        <v>4160</v>
      </c>
      <c r="J10" s="14" t="n">
        <v>4100</v>
      </c>
      <c r="K10" s="14" t="n">
        <v>4990</v>
      </c>
      <c r="L10" s="14" t="n">
        <v>4100</v>
      </c>
      <c r="M10" s="14" t="n">
        <v>3900</v>
      </c>
      <c r="N10" s="15">
        <f>SUM(B10:M10)</f>
        <v/>
      </c>
    </row>
    <row r="11">
      <c r="A11" s="3" t="inlineStr">
        <is>
          <t>Total</t>
        </is>
      </c>
      <c r="B11" s="16">
        <f>SUM(B6:B10)</f>
        <v/>
      </c>
      <c r="C11" s="16">
        <f>SUM(C6:C10)</f>
        <v/>
      </c>
      <c r="D11" s="16">
        <f>SUM(D6:D10)</f>
        <v/>
      </c>
      <c r="E11" s="16">
        <f>SUM(E6:E10)</f>
        <v/>
      </c>
      <c r="F11" s="16">
        <f>SUM(F6:F10)</f>
        <v/>
      </c>
      <c r="G11" s="16">
        <f>SUM(G6:G10)</f>
        <v/>
      </c>
      <c r="H11" s="16">
        <f>SUM(H6:H10)</f>
        <v/>
      </c>
      <c r="I11" s="16">
        <f>SUM(I6:I10)</f>
        <v/>
      </c>
      <c r="J11" s="16">
        <f>SUM(J6:J10)</f>
        <v/>
      </c>
      <c r="K11" s="16">
        <f>SUM(K6:K10)</f>
        <v/>
      </c>
      <c r="L11" s="16">
        <f>SUM(L6:L10)</f>
        <v/>
      </c>
      <c r="M11" s="16">
        <f>SUM(M6:M10)</f>
        <v/>
      </c>
      <c r="N11" s="16">
        <f>SUM(N6:N10)</f>
        <v/>
      </c>
    </row>
    <row r="14">
      <c r="A14" s="10" t="inlineStr">
        <is>
          <t>Available capacity</t>
        </is>
      </c>
    </row>
    <row r="15">
      <c r="A15" s="5" t="inlineStr">
        <is>
          <t>Family</t>
        </is>
      </c>
      <c r="B15" s="5" t="inlineStr">
        <is>
          <t>Oct-26</t>
        </is>
      </c>
      <c r="C15" s="5" t="inlineStr">
        <is>
          <t>Nov-26</t>
        </is>
      </c>
      <c r="D15" s="5" t="inlineStr">
        <is>
          <t>Dec-26</t>
        </is>
      </c>
      <c r="E15" s="5" t="inlineStr">
        <is>
          <t>Jan-27</t>
        </is>
      </c>
      <c r="F15" s="5" t="inlineStr">
        <is>
          <t>Feb-27</t>
        </is>
      </c>
      <c r="G15" s="5" t="inlineStr">
        <is>
          <t>Mar-27</t>
        </is>
      </c>
      <c r="H15" s="5" t="inlineStr">
        <is>
          <t>Apr-27</t>
        </is>
      </c>
      <c r="I15" s="5" t="inlineStr">
        <is>
          <t>May-27</t>
        </is>
      </c>
      <c r="J15" s="5" t="inlineStr">
        <is>
          <t>Jun-27</t>
        </is>
      </c>
      <c r="K15" s="5" t="inlineStr">
        <is>
          <t>Jul-27</t>
        </is>
      </c>
      <c r="L15" s="5" t="inlineStr">
        <is>
          <t>Aug-27</t>
        </is>
      </c>
      <c r="M15" s="5" t="inlineStr">
        <is>
          <t>Sep-27</t>
        </is>
      </c>
      <c r="N15" s="5" t="inlineStr">
        <is>
          <t>Total</t>
        </is>
      </c>
    </row>
    <row r="16">
      <c r="A16" s="13">
        <f>Families!A5</f>
        <v/>
      </c>
      <c r="B16" s="14" t="n">
        <v>9100</v>
      </c>
      <c r="C16" s="14" t="n">
        <v>9100</v>
      </c>
      <c r="D16" s="14" t="n">
        <v>9100</v>
      </c>
      <c r="E16" s="14" t="n">
        <v>9100</v>
      </c>
      <c r="F16" s="14" t="n">
        <v>9100</v>
      </c>
      <c r="G16" s="14" t="n">
        <v>9100</v>
      </c>
      <c r="H16" s="14" t="n">
        <v>9100</v>
      </c>
      <c r="I16" s="14" t="n">
        <v>9100</v>
      </c>
      <c r="J16" s="14" t="n">
        <v>9100</v>
      </c>
      <c r="K16" s="14" t="n">
        <v>9100</v>
      </c>
      <c r="L16" s="14" t="n">
        <v>9100</v>
      </c>
      <c r="M16" s="14" t="n">
        <v>9100</v>
      </c>
      <c r="N16" s="15">
        <f>SUM(B16:M16)</f>
        <v/>
      </c>
    </row>
    <row r="17">
      <c r="A17" s="13">
        <f>Families!A6</f>
        <v/>
      </c>
      <c r="B17" s="14" t="n">
        <v>13100</v>
      </c>
      <c r="C17" s="14" t="n">
        <v>13100</v>
      </c>
      <c r="D17" s="14" t="n">
        <v>13100</v>
      </c>
      <c r="E17" s="14" t="n">
        <v>13100</v>
      </c>
      <c r="F17" s="14" t="n">
        <v>13100</v>
      </c>
      <c r="G17" s="14" t="n">
        <v>13100</v>
      </c>
      <c r="H17" s="14" t="n">
        <v>13100</v>
      </c>
      <c r="I17" s="14" t="n">
        <v>13100</v>
      </c>
      <c r="J17" s="14" t="n">
        <v>13100</v>
      </c>
      <c r="K17" s="14" t="n">
        <v>13100</v>
      </c>
      <c r="L17" s="14" t="n">
        <v>13100</v>
      </c>
      <c r="M17" s="14" t="n">
        <v>13100</v>
      </c>
      <c r="N17" s="15">
        <f>SUM(B17:M17)</f>
        <v/>
      </c>
    </row>
    <row r="18">
      <c r="A18" s="13">
        <f>Families!A7</f>
        <v/>
      </c>
      <c r="B18" s="14" t="n">
        <v>7100</v>
      </c>
      <c r="C18" s="14" t="n">
        <v>7100</v>
      </c>
      <c r="D18" s="14" t="n">
        <v>7100</v>
      </c>
      <c r="E18" s="14" t="n">
        <v>7100</v>
      </c>
      <c r="F18" s="14" t="n">
        <v>7100</v>
      </c>
      <c r="G18" s="14" t="n">
        <v>7100</v>
      </c>
      <c r="H18" s="14" t="n">
        <v>7100</v>
      </c>
      <c r="I18" s="14" t="n">
        <v>7100</v>
      </c>
      <c r="J18" s="14" t="n">
        <v>7100</v>
      </c>
      <c r="K18" s="14" t="n">
        <v>7100</v>
      </c>
      <c r="L18" s="14" t="n">
        <v>7100</v>
      </c>
      <c r="M18" s="14" t="n">
        <v>7100</v>
      </c>
      <c r="N18" s="15">
        <f>SUM(B18:M18)</f>
        <v/>
      </c>
    </row>
    <row r="19">
      <c r="A19" s="13">
        <f>Families!A8</f>
        <v/>
      </c>
      <c r="B19" s="14" t="n">
        <v>3000</v>
      </c>
      <c r="C19" s="14" t="n">
        <v>3000</v>
      </c>
      <c r="D19" s="14" t="n">
        <v>3000</v>
      </c>
      <c r="E19" s="14" t="n">
        <v>3000</v>
      </c>
      <c r="F19" s="14" t="n">
        <v>3000</v>
      </c>
      <c r="G19" s="14" t="n">
        <v>3000</v>
      </c>
      <c r="H19" s="14" t="n">
        <v>3000</v>
      </c>
      <c r="I19" s="14" t="n">
        <v>3000</v>
      </c>
      <c r="J19" s="14" t="n">
        <v>3000</v>
      </c>
      <c r="K19" s="14" t="n">
        <v>3000</v>
      </c>
      <c r="L19" s="14" t="n">
        <v>3000</v>
      </c>
      <c r="M19" s="14" t="n">
        <v>3000</v>
      </c>
      <c r="N19" s="15">
        <f>SUM(B19:M19)</f>
        <v/>
      </c>
    </row>
    <row r="20">
      <c r="A20" s="13">
        <f>Families!A9</f>
        <v/>
      </c>
      <c r="B20" s="14" t="n">
        <v>4500</v>
      </c>
      <c r="C20" s="14" t="n">
        <v>4500</v>
      </c>
      <c r="D20" s="14" t="n">
        <v>4500</v>
      </c>
      <c r="E20" s="14" t="n">
        <v>4500</v>
      </c>
      <c r="F20" s="14" t="n">
        <v>4500</v>
      </c>
      <c r="G20" s="14" t="n">
        <v>4500</v>
      </c>
      <c r="H20" s="14" t="n">
        <v>4500</v>
      </c>
      <c r="I20" s="14" t="n">
        <v>4500</v>
      </c>
      <c r="J20" s="14" t="n">
        <v>4500</v>
      </c>
      <c r="K20" s="14" t="n">
        <v>4500</v>
      </c>
      <c r="L20" s="14" t="n">
        <v>4500</v>
      </c>
      <c r="M20" s="14" t="n">
        <v>4500</v>
      </c>
      <c r="N20" s="15">
        <f>SUM(B20:M20)</f>
        <v/>
      </c>
    </row>
    <row r="21">
      <c r="A21" s="3" t="inlineStr">
        <is>
          <t>Total</t>
        </is>
      </c>
      <c r="B21" s="16">
        <f>SUM(B16:B20)</f>
        <v/>
      </c>
      <c r="C21" s="16">
        <f>SUM(C16:C20)</f>
        <v/>
      </c>
      <c r="D21" s="16">
        <f>SUM(D16:D20)</f>
        <v/>
      </c>
      <c r="E21" s="16">
        <f>SUM(E16:E20)</f>
        <v/>
      </c>
      <c r="F21" s="16">
        <f>SUM(F16:F20)</f>
        <v/>
      </c>
      <c r="G21" s="16">
        <f>SUM(G16:G20)</f>
        <v/>
      </c>
      <c r="H21" s="16">
        <f>SUM(H16:H20)</f>
        <v/>
      </c>
      <c r="I21" s="16">
        <f>SUM(I16:I20)</f>
        <v/>
      </c>
      <c r="J21" s="16">
        <f>SUM(J16:J20)</f>
        <v/>
      </c>
      <c r="K21" s="16">
        <f>SUM(K16:K20)</f>
        <v/>
      </c>
      <c r="L21" s="16">
        <f>SUM(L16:L20)</f>
        <v/>
      </c>
      <c r="M21" s="16">
        <f>SUM(M16:M20)</f>
        <v/>
      </c>
      <c r="N21" s="16">
        <f>SUM(N16:N20)</f>
        <v/>
      </c>
    </row>
    <row r="24">
      <c r="A24" s="10" t="inlineStr">
        <is>
          <t>Capacity use %</t>
        </is>
      </c>
    </row>
    <row r="25">
      <c r="A25" s="5" t="inlineStr">
        <is>
          <t>Family</t>
        </is>
      </c>
      <c r="B25" s="5" t="inlineStr">
        <is>
          <t>Oct-26</t>
        </is>
      </c>
      <c r="C25" s="5" t="inlineStr">
        <is>
          <t>Nov-26</t>
        </is>
      </c>
      <c r="D25" s="5" t="inlineStr">
        <is>
          <t>Dec-26</t>
        </is>
      </c>
      <c r="E25" s="5" t="inlineStr">
        <is>
          <t>Jan-27</t>
        </is>
      </c>
      <c r="F25" s="5" t="inlineStr">
        <is>
          <t>Feb-27</t>
        </is>
      </c>
      <c r="G25" s="5" t="inlineStr">
        <is>
          <t>Mar-27</t>
        </is>
      </c>
      <c r="H25" s="5" t="inlineStr">
        <is>
          <t>Apr-27</t>
        </is>
      </c>
      <c r="I25" s="5" t="inlineStr">
        <is>
          <t>May-27</t>
        </is>
      </c>
      <c r="J25" s="5" t="inlineStr">
        <is>
          <t>Jun-27</t>
        </is>
      </c>
      <c r="K25" s="5" t="inlineStr">
        <is>
          <t>Jul-27</t>
        </is>
      </c>
      <c r="L25" s="5" t="inlineStr">
        <is>
          <t>Aug-27</t>
        </is>
      </c>
      <c r="M25" s="5" t="inlineStr">
        <is>
          <t>Sep-27</t>
        </is>
      </c>
      <c r="N25" s="5" t="inlineStr">
        <is>
          <t>Total</t>
        </is>
      </c>
    </row>
    <row r="26">
      <c r="A26" s="13">
        <f>Families!A5</f>
        <v/>
      </c>
      <c r="B26" s="9">
        <f>IFERROR(B6/B16,0)</f>
        <v/>
      </c>
      <c r="C26" s="9">
        <f>IFERROR(C6/C16,0)</f>
        <v/>
      </c>
      <c r="D26" s="9">
        <f>IFERROR(D6/D16,0)</f>
        <v/>
      </c>
      <c r="E26" s="9">
        <f>IFERROR(E6/E16,0)</f>
        <v/>
      </c>
      <c r="F26" s="9">
        <f>IFERROR(F6/F16,0)</f>
        <v/>
      </c>
      <c r="G26" s="9">
        <f>IFERROR(G6/G16,0)</f>
        <v/>
      </c>
      <c r="H26" s="9">
        <f>IFERROR(H6/H16,0)</f>
        <v/>
      </c>
      <c r="I26" s="9">
        <f>IFERROR(I6/I16,0)</f>
        <v/>
      </c>
      <c r="J26" s="9">
        <f>IFERROR(J6/J16,0)</f>
        <v/>
      </c>
      <c r="K26" s="9">
        <f>IFERROR(K6/K16,0)</f>
        <v/>
      </c>
      <c r="L26" s="9">
        <f>IFERROR(L6/L16,0)</f>
        <v/>
      </c>
      <c r="M26" s="9">
        <f>IFERROR(M6/M16,0)</f>
        <v/>
      </c>
      <c r="N26" s="17">
        <f>IFERROR(N6/N16,0)</f>
        <v/>
      </c>
    </row>
    <row r="27">
      <c r="A27" s="13">
        <f>Families!A6</f>
        <v/>
      </c>
      <c r="B27" s="9">
        <f>IFERROR(B7/B17,0)</f>
        <v/>
      </c>
      <c r="C27" s="9">
        <f>IFERROR(C7/C17,0)</f>
        <v/>
      </c>
      <c r="D27" s="9">
        <f>IFERROR(D7/D17,0)</f>
        <v/>
      </c>
      <c r="E27" s="9">
        <f>IFERROR(E7/E17,0)</f>
        <v/>
      </c>
      <c r="F27" s="9">
        <f>IFERROR(F7/F17,0)</f>
        <v/>
      </c>
      <c r="G27" s="9">
        <f>IFERROR(G7/G17,0)</f>
        <v/>
      </c>
      <c r="H27" s="9">
        <f>IFERROR(H7/H17,0)</f>
        <v/>
      </c>
      <c r="I27" s="9">
        <f>IFERROR(I7/I17,0)</f>
        <v/>
      </c>
      <c r="J27" s="9">
        <f>IFERROR(J7/J17,0)</f>
        <v/>
      </c>
      <c r="K27" s="9">
        <f>IFERROR(K7/K17,0)</f>
        <v/>
      </c>
      <c r="L27" s="9">
        <f>IFERROR(L7/L17,0)</f>
        <v/>
      </c>
      <c r="M27" s="9">
        <f>IFERROR(M7/M17,0)</f>
        <v/>
      </c>
      <c r="N27" s="17">
        <f>IFERROR(N7/N17,0)</f>
        <v/>
      </c>
    </row>
    <row r="28">
      <c r="A28" s="13">
        <f>Families!A7</f>
        <v/>
      </c>
      <c r="B28" s="9">
        <f>IFERROR(B8/B18,0)</f>
        <v/>
      </c>
      <c r="C28" s="9">
        <f>IFERROR(C8/C18,0)</f>
        <v/>
      </c>
      <c r="D28" s="9">
        <f>IFERROR(D8/D18,0)</f>
        <v/>
      </c>
      <c r="E28" s="9">
        <f>IFERROR(E8/E18,0)</f>
        <v/>
      </c>
      <c r="F28" s="9">
        <f>IFERROR(F8/F18,0)</f>
        <v/>
      </c>
      <c r="G28" s="9">
        <f>IFERROR(G8/G18,0)</f>
        <v/>
      </c>
      <c r="H28" s="9">
        <f>IFERROR(H8/H18,0)</f>
        <v/>
      </c>
      <c r="I28" s="9">
        <f>IFERROR(I8/I18,0)</f>
        <v/>
      </c>
      <c r="J28" s="9">
        <f>IFERROR(J8/J18,0)</f>
        <v/>
      </c>
      <c r="K28" s="9">
        <f>IFERROR(K8/K18,0)</f>
        <v/>
      </c>
      <c r="L28" s="9">
        <f>IFERROR(L8/L18,0)</f>
        <v/>
      </c>
      <c r="M28" s="9">
        <f>IFERROR(M8/M18,0)</f>
        <v/>
      </c>
      <c r="N28" s="17">
        <f>IFERROR(N8/N18,0)</f>
        <v/>
      </c>
    </row>
    <row r="29">
      <c r="A29" s="13">
        <f>Families!A8</f>
        <v/>
      </c>
      <c r="B29" s="9">
        <f>IFERROR(B9/B19,0)</f>
        <v/>
      </c>
      <c r="C29" s="9">
        <f>IFERROR(C9/C19,0)</f>
        <v/>
      </c>
      <c r="D29" s="9">
        <f>IFERROR(D9/D19,0)</f>
        <v/>
      </c>
      <c r="E29" s="9">
        <f>IFERROR(E9/E19,0)</f>
        <v/>
      </c>
      <c r="F29" s="9">
        <f>IFERROR(F9/F19,0)</f>
        <v/>
      </c>
      <c r="G29" s="9">
        <f>IFERROR(G9/G19,0)</f>
        <v/>
      </c>
      <c r="H29" s="9">
        <f>IFERROR(H9/H19,0)</f>
        <v/>
      </c>
      <c r="I29" s="9">
        <f>IFERROR(I9/I19,0)</f>
        <v/>
      </c>
      <c r="J29" s="9">
        <f>IFERROR(J9/J19,0)</f>
        <v/>
      </c>
      <c r="K29" s="9">
        <f>IFERROR(K9/K19,0)</f>
        <v/>
      </c>
      <c r="L29" s="9">
        <f>IFERROR(L9/L19,0)</f>
        <v/>
      </c>
      <c r="M29" s="9">
        <f>IFERROR(M9/M19,0)</f>
        <v/>
      </c>
      <c r="N29" s="17">
        <f>IFERROR(N9/N19,0)</f>
        <v/>
      </c>
    </row>
    <row r="30">
      <c r="A30" s="13">
        <f>Families!A9</f>
        <v/>
      </c>
      <c r="B30" s="9">
        <f>IFERROR(B10/B20,0)</f>
        <v/>
      </c>
      <c r="C30" s="9">
        <f>IFERROR(C10/C20,0)</f>
        <v/>
      </c>
      <c r="D30" s="9">
        <f>IFERROR(D10/D20,0)</f>
        <v/>
      </c>
      <c r="E30" s="9">
        <f>IFERROR(E10/E20,0)</f>
        <v/>
      </c>
      <c r="F30" s="9">
        <f>IFERROR(F10/F20,0)</f>
        <v/>
      </c>
      <c r="G30" s="9">
        <f>IFERROR(G10/G20,0)</f>
        <v/>
      </c>
      <c r="H30" s="9">
        <f>IFERROR(H10/H20,0)</f>
        <v/>
      </c>
      <c r="I30" s="9">
        <f>IFERROR(I10/I20,0)</f>
        <v/>
      </c>
      <c r="J30" s="9">
        <f>IFERROR(J10/J20,0)</f>
        <v/>
      </c>
      <c r="K30" s="9">
        <f>IFERROR(K10/K20,0)</f>
        <v/>
      </c>
      <c r="L30" s="9">
        <f>IFERROR(L10/L20,0)</f>
        <v/>
      </c>
      <c r="M30" s="9">
        <f>IFERROR(M10/M20,0)</f>
        <v/>
      </c>
      <c r="N30" s="17">
        <f>IFERROR(N10/N20,0)</f>
        <v/>
      </c>
    </row>
    <row r="31">
      <c r="A31" s="3" t="inlineStr">
        <is>
          <t>Total</t>
        </is>
      </c>
      <c r="B31" s="18">
        <f>IFERROR(B11/B21,0)</f>
        <v/>
      </c>
      <c r="C31" s="18">
        <f>IFERROR(C11/C21,0)</f>
        <v/>
      </c>
      <c r="D31" s="18">
        <f>IFERROR(D11/D21,0)</f>
        <v/>
      </c>
      <c r="E31" s="18">
        <f>IFERROR(E11/E21,0)</f>
        <v/>
      </c>
      <c r="F31" s="18">
        <f>IFERROR(F11/F21,0)</f>
        <v/>
      </c>
      <c r="G31" s="18">
        <f>IFERROR(G11/G21,0)</f>
        <v/>
      </c>
      <c r="H31" s="18">
        <f>IFERROR(H11/H21,0)</f>
        <v/>
      </c>
      <c r="I31" s="18">
        <f>IFERROR(I11/I21,0)</f>
        <v/>
      </c>
      <c r="J31" s="18">
        <f>IFERROR(J11/J21,0)</f>
        <v/>
      </c>
      <c r="K31" s="18">
        <f>IFERROR(K11/K21,0)</f>
        <v/>
      </c>
      <c r="L31" s="18">
        <f>IFERROR(L11/L21,0)</f>
        <v/>
      </c>
      <c r="M31" s="18">
        <f>IFERROR(M11/M21,0)</f>
        <v/>
      </c>
      <c r="N31" s="18">
        <f>IFERROR(N11/N21,0)</f>
        <v/>
      </c>
    </row>
  </sheetData>
  <conditionalFormatting sqref="B26:N31">
    <cfRule type="cellIs" priority="1" operator="greaterThan" dxfId="0">
      <formula>1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Inventory projection</t>
        </is>
      </c>
    </row>
    <row r="2">
      <c r="A2" s="2" t="inlineStr">
        <is>
          <t>Calculated: closing stock = opening stock + planned supply − consensus demand</t>
        </is>
      </c>
    </row>
    <row r="4">
      <c r="A4" s="10" t="inlineStr">
        <is>
          <t>Projected closing stock (units)</t>
        </is>
      </c>
    </row>
    <row r="5">
      <c r="A5" s="5" t="inlineStr">
        <is>
          <t>Family</t>
        </is>
      </c>
      <c r="B5" s="5" t="inlineStr">
        <is>
          <t>Oct-26</t>
        </is>
      </c>
      <c r="C5" s="5" t="inlineStr">
        <is>
          <t>Nov-26</t>
        </is>
      </c>
      <c r="D5" s="5" t="inlineStr">
        <is>
          <t>Dec-26</t>
        </is>
      </c>
      <c r="E5" s="5" t="inlineStr">
        <is>
          <t>Jan-27</t>
        </is>
      </c>
      <c r="F5" s="5" t="inlineStr">
        <is>
          <t>Feb-27</t>
        </is>
      </c>
      <c r="G5" s="5" t="inlineStr">
        <is>
          <t>Mar-27</t>
        </is>
      </c>
      <c r="H5" s="5" t="inlineStr">
        <is>
          <t>Apr-27</t>
        </is>
      </c>
      <c r="I5" s="5" t="inlineStr">
        <is>
          <t>May-27</t>
        </is>
      </c>
      <c r="J5" s="5" t="inlineStr">
        <is>
          <t>Jun-27</t>
        </is>
      </c>
      <c r="K5" s="5" t="inlineStr">
        <is>
          <t>Jul-27</t>
        </is>
      </c>
      <c r="L5" s="5" t="inlineStr">
        <is>
          <t>Aug-27</t>
        </is>
      </c>
      <c r="M5" s="5" t="inlineStr">
        <is>
          <t>Sep-27</t>
        </is>
      </c>
      <c r="N5" s="5" t="inlineStr">
        <is>
          <t>Year end</t>
        </is>
      </c>
    </row>
    <row r="6">
      <c r="A6" s="13">
        <f>Families!A5</f>
        <v/>
      </c>
      <c r="B6" s="7">
        <f>MAX(0,Families!E5+'Supply Review'!B6-'Demand Review'!B26)</f>
        <v/>
      </c>
      <c r="C6" s="7">
        <f>MAX(0,B6+'Supply Review'!C6-'Demand Review'!C26)</f>
        <v/>
      </c>
      <c r="D6" s="7">
        <f>MAX(0,C6+'Supply Review'!D6-'Demand Review'!D26)</f>
        <v/>
      </c>
      <c r="E6" s="7">
        <f>MAX(0,D6+'Supply Review'!E6-'Demand Review'!E26)</f>
        <v/>
      </c>
      <c r="F6" s="7">
        <f>MAX(0,E6+'Supply Review'!F6-'Demand Review'!F26)</f>
        <v/>
      </c>
      <c r="G6" s="7">
        <f>MAX(0,F6+'Supply Review'!G6-'Demand Review'!G26)</f>
        <v/>
      </c>
      <c r="H6" s="7">
        <f>MAX(0,G6+'Supply Review'!H6-'Demand Review'!H26)</f>
        <v/>
      </c>
      <c r="I6" s="7">
        <f>MAX(0,H6+'Supply Review'!I6-'Demand Review'!I26)</f>
        <v/>
      </c>
      <c r="J6" s="7">
        <f>MAX(0,I6+'Supply Review'!J6-'Demand Review'!J26)</f>
        <v/>
      </c>
      <c r="K6" s="7">
        <f>MAX(0,J6+'Supply Review'!K6-'Demand Review'!K26)</f>
        <v/>
      </c>
      <c r="L6" s="7">
        <f>MAX(0,K6+'Supply Review'!L6-'Demand Review'!L26)</f>
        <v/>
      </c>
      <c r="M6" s="7">
        <f>MAX(0,L6+'Supply Review'!M6-'Demand Review'!M26)</f>
        <v/>
      </c>
      <c r="N6" s="19">
        <f>M6</f>
        <v/>
      </c>
    </row>
    <row r="7">
      <c r="A7" s="13">
        <f>Families!A6</f>
        <v/>
      </c>
      <c r="B7" s="7">
        <f>MAX(0,Families!E6+'Supply Review'!B7-'Demand Review'!B27)</f>
        <v/>
      </c>
      <c r="C7" s="7">
        <f>MAX(0,B7+'Supply Review'!C7-'Demand Review'!C27)</f>
        <v/>
      </c>
      <c r="D7" s="7">
        <f>MAX(0,C7+'Supply Review'!D7-'Demand Review'!D27)</f>
        <v/>
      </c>
      <c r="E7" s="7">
        <f>MAX(0,D7+'Supply Review'!E7-'Demand Review'!E27)</f>
        <v/>
      </c>
      <c r="F7" s="7">
        <f>MAX(0,E7+'Supply Review'!F7-'Demand Review'!F27)</f>
        <v/>
      </c>
      <c r="G7" s="7">
        <f>MAX(0,F7+'Supply Review'!G7-'Demand Review'!G27)</f>
        <v/>
      </c>
      <c r="H7" s="7">
        <f>MAX(0,G7+'Supply Review'!H7-'Demand Review'!H27)</f>
        <v/>
      </c>
      <c r="I7" s="7">
        <f>MAX(0,H7+'Supply Review'!I7-'Demand Review'!I27)</f>
        <v/>
      </c>
      <c r="J7" s="7">
        <f>MAX(0,I7+'Supply Review'!J7-'Demand Review'!J27)</f>
        <v/>
      </c>
      <c r="K7" s="7">
        <f>MAX(0,J7+'Supply Review'!K7-'Demand Review'!K27)</f>
        <v/>
      </c>
      <c r="L7" s="7">
        <f>MAX(0,K7+'Supply Review'!L7-'Demand Review'!L27)</f>
        <v/>
      </c>
      <c r="M7" s="7">
        <f>MAX(0,L7+'Supply Review'!M7-'Demand Review'!M27)</f>
        <v/>
      </c>
      <c r="N7" s="19">
        <f>M7</f>
        <v/>
      </c>
    </row>
    <row r="8">
      <c r="A8" s="13">
        <f>Families!A7</f>
        <v/>
      </c>
      <c r="B8" s="7">
        <f>MAX(0,Families!E7+'Supply Review'!B8-'Demand Review'!B28)</f>
        <v/>
      </c>
      <c r="C8" s="7">
        <f>MAX(0,B8+'Supply Review'!C8-'Demand Review'!C28)</f>
        <v/>
      </c>
      <c r="D8" s="7">
        <f>MAX(0,C8+'Supply Review'!D8-'Demand Review'!D28)</f>
        <v/>
      </c>
      <c r="E8" s="7">
        <f>MAX(0,D8+'Supply Review'!E8-'Demand Review'!E28)</f>
        <v/>
      </c>
      <c r="F8" s="7">
        <f>MAX(0,E8+'Supply Review'!F8-'Demand Review'!F28)</f>
        <v/>
      </c>
      <c r="G8" s="7">
        <f>MAX(0,F8+'Supply Review'!G8-'Demand Review'!G28)</f>
        <v/>
      </c>
      <c r="H8" s="7">
        <f>MAX(0,G8+'Supply Review'!H8-'Demand Review'!H28)</f>
        <v/>
      </c>
      <c r="I8" s="7">
        <f>MAX(0,H8+'Supply Review'!I8-'Demand Review'!I28)</f>
        <v/>
      </c>
      <c r="J8" s="7">
        <f>MAX(0,I8+'Supply Review'!J8-'Demand Review'!J28)</f>
        <v/>
      </c>
      <c r="K8" s="7">
        <f>MAX(0,J8+'Supply Review'!K8-'Demand Review'!K28)</f>
        <v/>
      </c>
      <c r="L8" s="7">
        <f>MAX(0,K8+'Supply Review'!L8-'Demand Review'!L28)</f>
        <v/>
      </c>
      <c r="M8" s="7">
        <f>MAX(0,L8+'Supply Review'!M8-'Demand Review'!M28)</f>
        <v/>
      </c>
      <c r="N8" s="19">
        <f>M8</f>
        <v/>
      </c>
    </row>
    <row r="9">
      <c r="A9" s="13">
        <f>Families!A8</f>
        <v/>
      </c>
      <c r="B9" s="7">
        <f>MAX(0,Families!E8+'Supply Review'!B9-'Demand Review'!B29)</f>
        <v/>
      </c>
      <c r="C9" s="7">
        <f>MAX(0,B9+'Supply Review'!C9-'Demand Review'!C29)</f>
        <v/>
      </c>
      <c r="D9" s="7">
        <f>MAX(0,C9+'Supply Review'!D9-'Demand Review'!D29)</f>
        <v/>
      </c>
      <c r="E9" s="7">
        <f>MAX(0,D9+'Supply Review'!E9-'Demand Review'!E29)</f>
        <v/>
      </c>
      <c r="F9" s="7">
        <f>MAX(0,E9+'Supply Review'!F9-'Demand Review'!F29)</f>
        <v/>
      </c>
      <c r="G9" s="7">
        <f>MAX(0,F9+'Supply Review'!G9-'Demand Review'!G29)</f>
        <v/>
      </c>
      <c r="H9" s="7">
        <f>MAX(0,G9+'Supply Review'!H9-'Demand Review'!H29)</f>
        <v/>
      </c>
      <c r="I9" s="7">
        <f>MAX(0,H9+'Supply Review'!I9-'Demand Review'!I29)</f>
        <v/>
      </c>
      <c r="J9" s="7">
        <f>MAX(0,I9+'Supply Review'!J9-'Demand Review'!J29)</f>
        <v/>
      </c>
      <c r="K9" s="7">
        <f>MAX(0,J9+'Supply Review'!K9-'Demand Review'!K29)</f>
        <v/>
      </c>
      <c r="L9" s="7">
        <f>MAX(0,K9+'Supply Review'!L9-'Demand Review'!L29)</f>
        <v/>
      </c>
      <c r="M9" s="7">
        <f>MAX(0,L9+'Supply Review'!M9-'Demand Review'!M29)</f>
        <v/>
      </c>
      <c r="N9" s="19">
        <f>M9</f>
        <v/>
      </c>
    </row>
    <row r="10">
      <c r="A10" s="13">
        <f>Families!A9</f>
        <v/>
      </c>
      <c r="B10" s="7">
        <f>MAX(0,Families!E9+'Supply Review'!B10-'Demand Review'!B30)</f>
        <v/>
      </c>
      <c r="C10" s="7">
        <f>MAX(0,B10+'Supply Review'!C10-'Demand Review'!C30)</f>
        <v/>
      </c>
      <c r="D10" s="7">
        <f>MAX(0,C10+'Supply Review'!D10-'Demand Review'!D30)</f>
        <v/>
      </c>
      <c r="E10" s="7">
        <f>MAX(0,D10+'Supply Review'!E10-'Demand Review'!E30)</f>
        <v/>
      </c>
      <c r="F10" s="7">
        <f>MAX(0,E10+'Supply Review'!F10-'Demand Review'!F30)</f>
        <v/>
      </c>
      <c r="G10" s="7">
        <f>MAX(0,F10+'Supply Review'!G10-'Demand Review'!G30)</f>
        <v/>
      </c>
      <c r="H10" s="7">
        <f>MAX(0,G10+'Supply Review'!H10-'Demand Review'!H30)</f>
        <v/>
      </c>
      <c r="I10" s="7">
        <f>MAX(0,H10+'Supply Review'!I10-'Demand Review'!I30)</f>
        <v/>
      </c>
      <c r="J10" s="7">
        <f>MAX(0,I10+'Supply Review'!J10-'Demand Review'!J30)</f>
        <v/>
      </c>
      <c r="K10" s="7">
        <f>MAX(0,J10+'Supply Review'!K10-'Demand Review'!K30)</f>
        <v/>
      </c>
      <c r="L10" s="7">
        <f>MAX(0,K10+'Supply Review'!L10-'Demand Review'!L30)</f>
        <v/>
      </c>
      <c r="M10" s="7">
        <f>MAX(0,L10+'Supply Review'!M10-'Demand Review'!M30)</f>
        <v/>
      </c>
      <c r="N10" s="19">
        <f>M10</f>
        <v/>
      </c>
    </row>
    <row r="11">
      <c r="A11" s="3" t="inlineStr">
        <is>
          <t>Total</t>
        </is>
      </c>
      <c r="B11" s="20">
        <f>SUM(B6:B10)</f>
        <v/>
      </c>
      <c r="C11" s="20">
        <f>SUM(C6:C10)</f>
        <v/>
      </c>
      <c r="D11" s="20">
        <f>SUM(D6:D10)</f>
        <v/>
      </c>
      <c r="E11" s="20">
        <f>SUM(E6:E10)</f>
        <v/>
      </c>
      <c r="F11" s="20">
        <f>SUM(F6:F10)</f>
        <v/>
      </c>
      <c r="G11" s="20">
        <f>SUM(G6:G10)</f>
        <v/>
      </c>
      <c r="H11" s="20">
        <f>SUM(H6:H10)</f>
        <v/>
      </c>
      <c r="I11" s="20">
        <f>SUM(I6:I10)</f>
        <v/>
      </c>
      <c r="J11" s="20">
        <f>SUM(J6:J10)</f>
        <v/>
      </c>
      <c r="K11" s="20">
        <f>SUM(K6:K10)</f>
        <v/>
      </c>
      <c r="L11" s="20">
        <f>SUM(L6:L10)</f>
        <v/>
      </c>
      <c r="M11" s="20">
        <f>SUM(M6:M10)</f>
        <v/>
      </c>
      <c r="N11" s="20">
        <f>SUM(N6:N10)</f>
        <v/>
      </c>
    </row>
    <row r="14">
      <c r="A14" s="10" t="inlineStr">
        <is>
          <t>Weeks of cover</t>
        </is>
      </c>
    </row>
    <row r="15">
      <c r="A15" s="5" t="inlineStr">
        <is>
          <t>Family</t>
        </is>
      </c>
      <c r="B15" s="5" t="inlineStr">
        <is>
          <t>Oct-26</t>
        </is>
      </c>
      <c r="C15" s="5" t="inlineStr">
        <is>
          <t>Nov-26</t>
        </is>
      </c>
      <c r="D15" s="5" t="inlineStr">
        <is>
          <t>Dec-26</t>
        </is>
      </c>
      <c r="E15" s="5" t="inlineStr">
        <is>
          <t>Jan-27</t>
        </is>
      </c>
      <c r="F15" s="5" t="inlineStr">
        <is>
          <t>Feb-27</t>
        </is>
      </c>
      <c r="G15" s="5" t="inlineStr">
        <is>
          <t>Mar-27</t>
        </is>
      </c>
      <c r="H15" s="5" t="inlineStr">
        <is>
          <t>Apr-27</t>
        </is>
      </c>
      <c r="I15" s="5" t="inlineStr">
        <is>
          <t>May-27</t>
        </is>
      </c>
      <c r="J15" s="5" t="inlineStr">
        <is>
          <t>Jun-27</t>
        </is>
      </c>
      <c r="K15" s="5" t="inlineStr">
        <is>
          <t>Jul-27</t>
        </is>
      </c>
      <c r="L15" s="5" t="inlineStr">
        <is>
          <t>Aug-27</t>
        </is>
      </c>
      <c r="M15" s="5" t="inlineStr">
        <is>
          <t>Sep-27</t>
        </is>
      </c>
      <c r="N15" s="5" t="inlineStr">
        <is>
          <t>Target</t>
        </is>
      </c>
    </row>
    <row r="16">
      <c r="A16" s="13">
        <f>Families!A5</f>
        <v/>
      </c>
      <c r="B16" s="21">
        <f>IFERROR(B6/('Demand Review'!C26*12/52),0)</f>
        <v/>
      </c>
      <c r="C16" s="21">
        <f>IFERROR(C6/('Demand Review'!D26*12/52),0)</f>
        <v/>
      </c>
      <c r="D16" s="21">
        <f>IFERROR(D6/('Demand Review'!E26*12/52),0)</f>
        <v/>
      </c>
      <c r="E16" s="21">
        <f>IFERROR(E6/('Demand Review'!F26*12/52),0)</f>
        <v/>
      </c>
      <c r="F16" s="21">
        <f>IFERROR(F6/('Demand Review'!G26*12/52),0)</f>
        <v/>
      </c>
      <c r="G16" s="21">
        <f>IFERROR(G6/('Demand Review'!H26*12/52),0)</f>
        <v/>
      </c>
      <c r="H16" s="21">
        <f>IFERROR(H6/('Demand Review'!I26*12/52),0)</f>
        <v/>
      </c>
      <c r="I16" s="21">
        <f>IFERROR(I6/('Demand Review'!J26*12/52),0)</f>
        <v/>
      </c>
      <c r="J16" s="21">
        <f>IFERROR(J6/('Demand Review'!K26*12/52),0)</f>
        <v/>
      </c>
      <c r="K16" s="21">
        <f>IFERROR(K6/('Demand Review'!L26*12/52),0)</f>
        <v/>
      </c>
      <c r="L16" s="21">
        <f>IFERROR(L6/('Demand Review'!M26*12/52),0)</f>
        <v/>
      </c>
      <c r="M16" s="21">
        <f>IFERROR(M6/('Demand Review'!M26*12/52),0)</f>
        <v/>
      </c>
      <c r="N16" s="22">
        <f>Families!F5</f>
        <v/>
      </c>
    </row>
    <row r="17">
      <c r="A17" s="13">
        <f>Families!A6</f>
        <v/>
      </c>
      <c r="B17" s="21">
        <f>IFERROR(B7/('Demand Review'!C27*12/52),0)</f>
        <v/>
      </c>
      <c r="C17" s="21">
        <f>IFERROR(C7/('Demand Review'!D27*12/52),0)</f>
        <v/>
      </c>
      <c r="D17" s="21">
        <f>IFERROR(D7/('Demand Review'!E27*12/52),0)</f>
        <v/>
      </c>
      <c r="E17" s="21">
        <f>IFERROR(E7/('Demand Review'!F27*12/52),0)</f>
        <v/>
      </c>
      <c r="F17" s="21">
        <f>IFERROR(F7/('Demand Review'!G27*12/52),0)</f>
        <v/>
      </c>
      <c r="G17" s="21">
        <f>IFERROR(G7/('Demand Review'!H27*12/52),0)</f>
        <v/>
      </c>
      <c r="H17" s="21">
        <f>IFERROR(H7/('Demand Review'!I27*12/52),0)</f>
        <v/>
      </c>
      <c r="I17" s="21">
        <f>IFERROR(I7/('Demand Review'!J27*12/52),0)</f>
        <v/>
      </c>
      <c r="J17" s="21">
        <f>IFERROR(J7/('Demand Review'!K27*12/52),0)</f>
        <v/>
      </c>
      <c r="K17" s="21">
        <f>IFERROR(K7/('Demand Review'!L27*12/52),0)</f>
        <v/>
      </c>
      <c r="L17" s="21">
        <f>IFERROR(L7/('Demand Review'!M27*12/52),0)</f>
        <v/>
      </c>
      <c r="M17" s="21">
        <f>IFERROR(M7/('Demand Review'!M27*12/52),0)</f>
        <v/>
      </c>
      <c r="N17" s="22">
        <f>Families!F6</f>
        <v/>
      </c>
    </row>
    <row r="18">
      <c r="A18" s="13">
        <f>Families!A7</f>
        <v/>
      </c>
      <c r="B18" s="21">
        <f>IFERROR(B8/('Demand Review'!C28*12/52),0)</f>
        <v/>
      </c>
      <c r="C18" s="21">
        <f>IFERROR(C8/('Demand Review'!D28*12/52),0)</f>
        <v/>
      </c>
      <c r="D18" s="21">
        <f>IFERROR(D8/('Demand Review'!E28*12/52),0)</f>
        <v/>
      </c>
      <c r="E18" s="21">
        <f>IFERROR(E8/('Demand Review'!F28*12/52),0)</f>
        <v/>
      </c>
      <c r="F18" s="21">
        <f>IFERROR(F8/('Demand Review'!G28*12/52),0)</f>
        <v/>
      </c>
      <c r="G18" s="21">
        <f>IFERROR(G8/('Demand Review'!H28*12/52),0)</f>
        <v/>
      </c>
      <c r="H18" s="21">
        <f>IFERROR(H8/('Demand Review'!I28*12/52),0)</f>
        <v/>
      </c>
      <c r="I18" s="21">
        <f>IFERROR(I8/('Demand Review'!J28*12/52),0)</f>
        <v/>
      </c>
      <c r="J18" s="21">
        <f>IFERROR(J8/('Demand Review'!K28*12/52),0)</f>
        <v/>
      </c>
      <c r="K18" s="21">
        <f>IFERROR(K8/('Demand Review'!L28*12/52),0)</f>
        <v/>
      </c>
      <c r="L18" s="21">
        <f>IFERROR(L8/('Demand Review'!M28*12/52),0)</f>
        <v/>
      </c>
      <c r="M18" s="21">
        <f>IFERROR(M8/('Demand Review'!M28*12/52),0)</f>
        <v/>
      </c>
      <c r="N18" s="22">
        <f>Families!F7</f>
        <v/>
      </c>
    </row>
    <row r="19">
      <c r="A19" s="13">
        <f>Families!A8</f>
        <v/>
      </c>
      <c r="B19" s="21">
        <f>IFERROR(B9/('Demand Review'!C29*12/52),0)</f>
        <v/>
      </c>
      <c r="C19" s="21">
        <f>IFERROR(C9/('Demand Review'!D29*12/52),0)</f>
        <v/>
      </c>
      <c r="D19" s="21">
        <f>IFERROR(D9/('Demand Review'!E29*12/52),0)</f>
        <v/>
      </c>
      <c r="E19" s="21">
        <f>IFERROR(E9/('Demand Review'!F29*12/52),0)</f>
        <v/>
      </c>
      <c r="F19" s="21">
        <f>IFERROR(F9/('Demand Review'!G29*12/52),0)</f>
        <v/>
      </c>
      <c r="G19" s="21">
        <f>IFERROR(G9/('Demand Review'!H29*12/52),0)</f>
        <v/>
      </c>
      <c r="H19" s="21">
        <f>IFERROR(H9/('Demand Review'!I29*12/52),0)</f>
        <v/>
      </c>
      <c r="I19" s="21">
        <f>IFERROR(I9/('Demand Review'!J29*12/52),0)</f>
        <v/>
      </c>
      <c r="J19" s="21">
        <f>IFERROR(J9/('Demand Review'!K29*12/52),0)</f>
        <v/>
      </c>
      <c r="K19" s="21">
        <f>IFERROR(K9/('Demand Review'!L29*12/52),0)</f>
        <v/>
      </c>
      <c r="L19" s="21">
        <f>IFERROR(L9/('Demand Review'!M29*12/52),0)</f>
        <v/>
      </c>
      <c r="M19" s="21">
        <f>IFERROR(M9/('Demand Review'!M29*12/52),0)</f>
        <v/>
      </c>
      <c r="N19" s="22">
        <f>Families!F8</f>
        <v/>
      </c>
    </row>
    <row r="20">
      <c r="A20" s="13">
        <f>Families!A9</f>
        <v/>
      </c>
      <c r="B20" s="21">
        <f>IFERROR(B10/('Demand Review'!C30*12/52),0)</f>
        <v/>
      </c>
      <c r="C20" s="21">
        <f>IFERROR(C10/('Demand Review'!D30*12/52),0)</f>
        <v/>
      </c>
      <c r="D20" s="21">
        <f>IFERROR(D10/('Demand Review'!E30*12/52),0)</f>
        <v/>
      </c>
      <c r="E20" s="21">
        <f>IFERROR(E10/('Demand Review'!F30*12/52),0)</f>
        <v/>
      </c>
      <c r="F20" s="21">
        <f>IFERROR(F10/('Demand Review'!G30*12/52),0)</f>
        <v/>
      </c>
      <c r="G20" s="21">
        <f>IFERROR(G10/('Demand Review'!H30*12/52),0)</f>
        <v/>
      </c>
      <c r="H20" s="21">
        <f>IFERROR(H10/('Demand Review'!I30*12/52),0)</f>
        <v/>
      </c>
      <c r="I20" s="21">
        <f>IFERROR(I10/('Demand Review'!J30*12/52),0)</f>
        <v/>
      </c>
      <c r="J20" s="21">
        <f>IFERROR(J10/('Demand Review'!K30*12/52),0)</f>
        <v/>
      </c>
      <c r="K20" s="21">
        <f>IFERROR(K10/('Demand Review'!L30*12/52),0)</f>
        <v/>
      </c>
      <c r="L20" s="21">
        <f>IFERROR(L10/('Demand Review'!M30*12/52),0)</f>
        <v/>
      </c>
      <c r="M20" s="21">
        <f>IFERROR(M10/('Demand Review'!M30*12/52),0)</f>
        <v/>
      </c>
      <c r="N20" s="22">
        <f>Families!F9</f>
        <v/>
      </c>
    </row>
    <row r="21">
      <c r="A21" s="3" t="n"/>
    </row>
  </sheetData>
  <conditionalFormatting sqref="B16:M16">
    <cfRule type="cellIs" priority="1" operator="lessThan" dxfId="0">
      <formula>Families!$F$5</formula>
    </cfRule>
    <cfRule type="cellIs" priority="2" operator="greaterThan" dxfId="2">
      <formula>Families!$F$5*1.5</formula>
    </cfRule>
  </conditionalFormatting>
  <conditionalFormatting sqref="B17:M17">
    <cfRule type="cellIs" priority="3" operator="lessThan" dxfId="0">
      <formula>Families!$F$6</formula>
    </cfRule>
    <cfRule type="cellIs" priority="4" operator="greaterThan" dxfId="2">
      <formula>Families!$F$6*1.5</formula>
    </cfRule>
  </conditionalFormatting>
  <conditionalFormatting sqref="B18:M18">
    <cfRule type="cellIs" priority="5" operator="lessThan" dxfId="0">
      <formula>Families!$F$7</formula>
    </cfRule>
    <cfRule type="cellIs" priority="6" operator="greaterThan" dxfId="2">
      <formula>Families!$F$7*1.5</formula>
    </cfRule>
  </conditionalFormatting>
  <conditionalFormatting sqref="B19:M19">
    <cfRule type="cellIs" priority="7" operator="lessThan" dxfId="0">
      <formula>Families!$F$8</formula>
    </cfRule>
    <cfRule type="cellIs" priority="8" operator="greaterThan" dxfId="2">
      <formula>Families!$F$8*1.5</formula>
    </cfRule>
  </conditionalFormatting>
  <conditionalFormatting sqref="B20:M20">
    <cfRule type="cellIs" priority="9" operator="lessThan" dxfId="0">
      <formula>Families!$F$9</formula>
    </cfRule>
    <cfRule type="cellIs" priority="10" operator="greaterThan" dxfId="2">
      <formula>Families!$F$9*1.5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Financial review</t>
        </is>
      </c>
    </row>
    <row r="2">
      <c r="A2" s="2" t="inlineStr">
        <is>
          <t>Calculated: revenue and gross profit of the consensus plan vs AOP</t>
        </is>
      </c>
    </row>
    <row r="4">
      <c r="A4" s="10" t="inlineStr">
        <is>
          <t>Revenue: consensus plan</t>
        </is>
      </c>
    </row>
    <row r="5">
      <c r="A5" s="5" t="inlineStr">
        <is>
          <t>Family</t>
        </is>
      </c>
      <c r="B5" s="5" t="inlineStr">
        <is>
          <t>Oct-26</t>
        </is>
      </c>
      <c r="C5" s="5" t="inlineStr">
        <is>
          <t>Nov-26</t>
        </is>
      </c>
      <c r="D5" s="5" t="inlineStr">
        <is>
          <t>Dec-26</t>
        </is>
      </c>
      <c r="E5" s="5" t="inlineStr">
        <is>
          <t>Jan-27</t>
        </is>
      </c>
      <c r="F5" s="5" t="inlineStr">
        <is>
          <t>Feb-27</t>
        </is>
      </c>
      <c r="G5" s="5" t="inlineStr">
        <is>
          <t>Mar-27</t>
        </is>
      </c>
      <c r="H5" s="5" t="inlineStr">
        <is>
          <t>Apr-27</t>
        </is>
      </c>
      <c r="I5" s="5" t="inlineStr">
        <is>
          <t>May-27</t>
        </is>
      </c>
      <c r="J5" s="5" t="inlineStr">
        <is>
          <t>Jun-27</t>
        </is>
      </c>
      <c r="K5" s="5" t="inlineStr">
        <is>
          <t>Jul-27</t>
        </is>
      </c>
      <c r="L5" s="5" t="inlineStr">
        <is>
          <t>Aug-27</t>
        </is>
      </c>
      <c r="M5" s="5" t="inlineStr">
        <is>
          <t>Sep-27</t>
        </is>
      </c>
      <c r="N5" s="5" t="inlineStr">
        <is>
          <t>Total</t>
        </is>
      </c>
    </row>
    <row r="6">
      <c r="A6" s="13">
        <f>Families!A5</f>
        <v/>
      </c>
      <c r="B6" s="7">
        <f>'Demand Review'!B26*Families!$C$5</f>
        <v/>
      </c>
      <c r="C6" s="7">
        <f>'Demand Review'!C26*Families!$C$5</f>
        <v/>
      </c>
      <c r="D6" s="7">
        <f>'Demand Review'!D26*Families!$C$5</f>
        <v/>
      </c>
      <c r="E6" s="7">
        <f>'Demand Review'!E26*Families!$C$5</f>
        <v/>
      </c>
      <c r="F6" s="7">
        <f>'Demand Review'!F26*Families!$C$5</f>
        <v/>
      </c>
      <c r="G6" s="7">
        <f>'Demand Review'!G26*Families!$C$5</f>
        <v/>
      </c>
      <c r="H6" s="7">
        <f>'Demand Review'!H26*Families!$C$5</f>
        <v/>
      </c>
      <c r="I6" s="7">
        <f>'Demand Review'!I26*Families!$C$5</f>
        <v/>
      </c>
      <c r="J6" s="7">
        <f>'Demand Review'!J26*Families!$C$5</f>
        <v/>
      </c>
      <c r="K6" s="7">
        <f>'Demand Review'!K26*Families!$C$5</f>
        <v/>
      </c>
      <c r="L6" s="7">
        <f>'Demand Review'!L26*Families!$C$5</f>
        <v/>
      </c>
      <c r="M6" s="7">
        <f>'Demand Review'!M26*Families!$C$5</f>
        <v/>
      </c>
      <c r="N6" s="15">
        <f>SUM(B6:M6)</f>
        <v/>
      </c>
    </row>
    <row r="7">
      <c r="A7" s="13">
        <f>Families!A6</f>
        <v/>
      </c>
      <c r="B7" s="7">
        <f>'Demand Review'!B27*Families!$C$6</f>
        <v/>
      </c>
      <c r="C7" s="7">
        <f>'Demand Review'!C27*Families!$C$6</f>
        <v/>
      </c>
      <c r="D7" s="7">
        <f>'Demand Review'!D27*Families!$C$6</f>
        <v/>
      </c>
      <c r="E7" s="7">
        <f>'Demand Review'!E27*Families!$C$6</f>
        <v/>
      </c>
      <c r="F7" s="7">
        <f>'Demand Review'!F27*Families!$C$6</f>
        <v/>
      </c>
      <c r="G7" s="7">
        <f>'Demand Review'!G27*Families!$C$6</f>
        <v/>
      </c>
      <c r="H7" s="7">
        <f>'Demand Review'!H27*Families!$C$6</f>
        <v/>
      </c>
      <c r="I7" s="7">
        <f>'Demand Review'!I27*Families!$C$6</f>
        <v/>
      </c>
      <c r="J7" s="7">
        <f>'Demand Review'!J27*Families!$C$6</f>
        <v/>
      </c>
      <c r="K7" s="7">
        <f>'Demand Review'!K27*Families!$C$6</f>
        <v/>
      </c>
      <c r="L7" s="7">
        <f>'Demand Review'!L27*Families!$C$6</f>
        <v/>
      </c>
      <c r="M7" s="7">
        <f>'Demand Review'!M27*Families!$C$6</f>
        <v/>
      </c>
      <c r="N7" s="15">
        <f>SUM(B7:M7)</f>
        <v/>
      </c>
    </row>
    <row r="8">
      <c r="A8" s="13">
        <f>Families!A7</f>
        <v/>
      </c>
      <c r="B8" s="7">
        <f>'Demand Review'!B28*Families!$C$7</f>
        <v/>
      </c>
      <c r="C8" s="7">
        <f>'Demand Review'!C28*Families!$C$7</f>
        <v/>
      </c>
      <c r="D8" s="7">
        <f>'Demand Review'!D28*Families!$C$7</f>
        <v/>
      </c>
      <c r="E8" s="7">
        <f>'Demand Review'!E28*Families!$C$7</f>
        <v/>
      </c>
      <c r="F8" s="7">
        <f>'Demand Review'!F28*Families!$C$7</f>
        <v/>
      </c>
      <c r="G8" s="7">
        <f>'Demand Review'!G28*Families!$C$7</f>
        <v/>
      </c>
      <c r="H8" s="7">
        <f>'Demand Review'!H28*Families!$C$7</f>
        <v/>
      </c>
      <c r="I8" s="7">
        <f>'Demand Review'!I28*Families!$C$7</f>
        <v/>
      </c>
      <c r="J8" s="7">
        <f>'Demand Review'!J28*Families!$C$7</f>
        <v/>
      </c>
      <c r="K8" s="7">
        <f>'Demand Review'!K28*Families!$C$7</f>
        <v/>
      </c>
      <c r="L8" s="7">
        <f>'Demand Review'!L28*Families!$C$7</f>
        <v/>
      </c>
      <c r="M8" s="7">
        <f>'Demand Review'!M28*Families!$C$7</f>
        <v/>
      </c>
      <c r="N8" s="15">
        <f>SUM(B8:M8)</f>
        <v/>
      </c>
    </row>
    <row r="9">
      <c r="A9" s="13">
        <f>Families!A8</f>
        <v/>
      </c>
      <c r="B9" s="7">
        <f>'Demand Review'!B29*Families!$C$8</f>
        <v/>
      </c>
      <c r="C9" s="7">
        <f>'Demand Review'!C29*Families!$C$8</f>
        <v/>
      </c>
      <c r="D9" s="7">
        <f>'Demand Review'!D29*Families!$C$8</f>
        <v/>
      </c>
      <c r="E9" s="7">
        <f>'Demand Review'!E29*Families!$C$8</f>
        <v/>
      </c>
      <c r="F9" s="7">
        <f>'Demand Review'!F29*Families!$C$8</f>
        <v/>
      </c>
      <c r="G9" s="7">
        <f>'Demand Review'!G29*Families!$C$8</f>
        <v/>
      </c>
      <c r="H9" s="7">
        <f>'Demand Review'!H29*Families!$C$8</f>
        <v/>
      </c>
      <c r="I9" s="7">
        <f>'Demand Review'!I29*Families!$C$8</f>
        <v/>
      </c>
      <c r="J9" s="7">
        <f>'Demand Review'!J29*Families!$C$8</f>
        <v/>
      </c>
      <c r="K9" s="7">
        <f>'Demand Review'!K29*Families!$C$8</f>
        <v/>
      </c>
      <c r="L9" s="7">
        <f>'Demand Review'!L29*Families!$C$8</f>
        <v/>
      </c>
      <c r="M9" s="7">
        <f>'Demand Review'!M29*Families!$C$8</f>
        <v/>
      </c>
      <c r="N9" s="15">
        <f>SUM(B9:M9)</f>
        <v/>
      </c>
    </row>
    <row r="10">
      <c r="A10" s="13">
        <f>Families!A9</f>
        <v/>
      </c>
      <c r="B10" s="7">
        <f>'Demand Review'!B30*Families!$C$9</f>
        <v/>
      </c>
      <c r="C10" s="7">
        <f>'Demand Review'!C30*Families!$C$9</f>
        <v/>
      </c>
      <c r="D10" s="7">
        <f>'Demand Review'!D30*Families!$C$9</f>
        <v/>
      </c>
      <c r="E10" s="7">
        <f>'Demand Review'!E30*Families!$C$9</f>
        <v/>
      </c>
      <c r="F10" s="7">
        <f>'Demand Review'!F30*Families!$C$9</f>
        <v/>
      </c>
      <c r="G10" s="7">
        <f>'Demand Review'!G30*Families!$C$9</f>
        <v/>
      </c>
      <c r="H10" s="7">
        <f>'Demand Review'!H30*Families!$C$9</f>
        <v/>
      </c>
      <c r="I10" s="7">
        <f>'Demand Review'!I30*Families!$C$9</f>
        <v/>
      </c>
      <c r="J10" s="7">
        <f>'Demand Review'!J30*Families!$C$9</f>
        <v/>
      </c>
      <c r="K10" s="7">
        <f>'Demand Review'!K30*Families!$C$9</f>
        <v/>
      </c>
      <c r="L10" s="7">
        <f>'Demand Review'!L30*Families!$C$9</f>
        <v/>
      </c>
      <c r="M10" s="7">
        <f>'Demand Review'!M30*Families!$C$9</f>
        <v/>
      </c>
      <c r="N10" s="15">
        <f>SUM(B10:M10)</f>
        <v/>
      </c>
    </row>
    <row r="11">
      <c r="A11" s="3" t="inlineStr">
        <is>
          <t>Total</t>
        </is>
      </c>
      <c r="B11" s="16">
        <f>SUM(B6:B10)</f>
        <v/>
      </c>
      <c r="C11" s="16">
        <f>SUM(C6:C10)</f>
        <v/>
      </c>
      <c r="D11" s="16">
        <f>SUM(D6:D10)</f>
        <v/>
      </c>
      <c r="E11" s="16">
        <f>SUM(E6:E10)</f>
        <v/>
      </c>
      <c r="F11" s="16">
        <f>SUM(F6:F10)</f>
        <v/>
      </c>
      <c r="G11" s="16">
        <f>SUM(G6:G10)</f>
        <v/>
      </c>
      <c r="H11" s="16">
        <f>SUM(H6:H10)</f>
        <v/>
      </c>
      <c r="I11" s="16">
        <f>SUM(I6:I10)</f>
        <v/>
      </c>
      <c r="J11" s="16">
        <f>SUM(J6:J10)</f>
        <v/>
      </c>
      <c r="K11" s="16">
        <f>SUM(K6:K10)</f>
        <v/>
      </c>
      <c r="L11" s="16">
        <f>SUM(L6:L10)</f>
        <v/>
      </c>
      <c r="M11" s="16">
        <f>SUM(M6:M10)</f>
        <v/>
      </c>
      <c r="N11" s="16">
        <f>SUM(N6:N10)</f>
        <v/>
      </c>
    </row>
    <row r="14">
      <c r="A14" s="10" t="inlineStr">
        <is>
          <t>Revenue: AOP</t>
        </is>
      </c>
    </row>
    <row r="15">
      <c r="A15" s="5" t="inlineStr">
        <is>
          <t>Family</t>
        </is>
      </c>
      <c r="B15" s="5" t="inlineStr">
        <is>
          <t>Oct-26</t>
        </is>
      </c>
      <c r="C15" s="5" t="inlineStr">
        <is>
          <t>Nov-26</t>
        </is>
      </c>
      <c r="D15" s="5" t="inlineStr">
        <is>
          <t>Dec-26</t>
        </is>
      </c>
      <c r="E15" s="5" t="inlineStr">
        <is>
          <t>Jan-27</t>
        </is>
      </c>
      <c r="F15" s="5" t="inlineStr">
        <is>
          <t>Feb-27</t>
        </is>
      </c>
      <c r="G15" s="5" t="inlineStr">
        <is>
          <t>Mar-27</t>
        </is>
      </c>
      <c r="H15" s="5" t="inlineStr">
        <is>
          <t>Apr-27</t>
        </is>
      </c>
      <c r="I15" s="5" t="inlineStr">
        <is>
          <t>May-27</t>
        </is>
      </c>
      <c r="J15" s="5" t="inlineStr">
        <is>
          <t>Jun-27</t>
        </is>
      </c>
      <c r="K15" s="5" t="inlineStr">
        <is>
          <t>Jul-27</t>
        </is>
      </c>
      <c r="L15" s="5" t="inlineStr">
        <is>
          <t>Aug-27</t>
        </is>
      </c>
      <c r="M15" s="5" t="inlineStr">
        <is>
          <t>Sep-27</t>
        </is>
      </c>
      <c r="N15" s="5" t="inlineStr">
        <is>
          <t>Total</t>
        </is>
      </c>
    </row>
    <row r="16">
      <c r="A16" s="13">
        <f>Families!A5</f>
        <v/>
      </c>
      <c r="B16" s="7">
        <f>'Demand Review'!B36*Families!$C$5</f>
        <v/>
      </c>
      <c r="C16" s="7">
        <f>'Demand Review'!C36*Families!$C$5</f>
        <v/>
      </c>
      <c r="D16" s="7">
        <f>'Demand Review'!D36*Families!$C$5</f>
        <v/>
      </c>
      <c r="E16" s="7">
        <f>'Demand Review'!E36*Families!$C$5</f>
        <v/>
      </c>
      <c r="F16" s="7">
        <f>'Demand Review'!F36*Families!$C$5</f>
        <v/>
      </c>
      <c r="G16" s="7">
        <f>'Demand Review'!G36*Families!$C$5</f>
        <v/>
      </c>
      <c r="H16" s="7">
        <f>'Demand Review'!H36*Families!$C$5</f>
        <v/>
      </c>
      <c r="I16" s="7">
        <f>'Demand Review'!I36*Families!$C$5</f>
        <v/>
      </c>
      <c r="J16" s="7">
        <f>'Demand Review'!J36*Families!$C$5</f>
        <v/>
      </c>
      <c r="K16" s="7">
        <f>'Demand Review'!K36*Families!$C$5</f>
        <v/>
      </c>
      <c r="L16" s="7">
        <f>'Demand Review'!L36*Families!$C$5</f>
        <v/>
      </c>
      <c r="M16" s="7">
        <f>'Demand Review'!M36*Families!$C$5</f>
        <v/>
      </c>
      <c r="N16" s="15">
        <f>SUM(B16:M16)</f>
        <v/>
      </c>
    </row>
    <row r="17">
      <c r="A17" s="13">
        <f>Families!A6</f>
        <v/>
      </c>
      <c r="B17" s="7">
        <f>'Demand Review'!B37*Families!$C$6</f>
        <v/>
      </c>
      <c r="C17" s="7">
        <f>'Demand Review'!C37*Families!$C$6</f>
        <v/>
      </c>
      <c r="D17" s="7">
        <f>'Demand Review'!D37*Families!$C$6</f>
        <v/>
      </c>
      <c r="E17" s="7">
        <f>'Demand Review'!E37*Families!$C$6</f>
        <v/>
      </c>
      <c r="F17" s="7">
        <f>'Demand Review'!F37*Families!$C$6</f>
        <v/>
      </c>
      <c r="G17" s="7">
        <f>'Demand Review'!G37*Families!$C$6</f>
        <v/>
      </c>
      <c r="H17" s="7">
        <f>'Demand Review'!H37*Families!$C$6</f>
        <v/>
      </c>
      <c r="I17" s="7">
        <f>'Demand Review'!I37*Families!$C$6</f>
        <v/>
      </c>
      <c r="J17" s="7">
        <f>'Demand Review'!J37*Families!$C$6</f>
        <v/>
      </c>
      <c r="K17" s="7">
        <f>'Demand Review'!K37*Families!$C$6</f>
        <v/>
      </c>
      <c r="L17" s="7">
        <f>'Demand Review'!L37*Families!$C$6</f>
        <v/>
      </c>
      <c r="M17" s="7">
        <f>'Demand Review'!M37*Families!$C$6</f>
        <v/>
      </c>
      <c r="N17" s="15">
        <f>SUM(B17:M17)</f>
        <v/>
      </c>
    </row>
    <row r="18">
      <c r="A18" s="13">
        <f>Families!A7</f>
        <v/>
      </c>
      <c r="B18" s="7">
        <f>'Demand Review'!B38*Families!$C$7</f>
        <v/>
      </c>
      <c r="C18" s="7">
        <f>'Demand Review'!C38*Families!$C$7</f>
        <v/>
      </c>
      <c r="D18" s="7">
        <f>'Demand Review'!D38*Families!$C$7</f>
        <v/>
      </c>
      <c r="E18" s="7">
        <f>'Demand Review'!E38*Families!$C$7</f>
        <v/>
      </c>
      <c r="F18" s="7">
        <f>'Demand Review'!F38*Families!$C$7</f>
        <v/>
      </c>
      <c r="G18" s="7">
        <f>'Demand Review'!G38*Families!$C$7</f>
        <v/>
      </c>
      <c r="H18" s="7">
        <f>'Demand Review'!H38*Families!$C$7</f>
        <v/>
      </c>
      <c r="I18" s="7">
        <f>'Demand Review'!I38*Families!$C$7</f>
        <v/>
      </c>
      <c r="J18" s="7">
        <f>'Demand Review'!J38*Families!$C$7</f>
        <v/>
      </c>
      <c r="K18" s="7">
        <f>'Demand Review'!K38*Families!$C$7</f>
        <v/>
      </c>
      <c r="L18" s="7">
        <f>'Demand Review'!L38*Families!$C$7</f>
        <v/>
      </c>
      <c r="M18" s="7">
        <f>'Demand Review'!M38*Families!$C$7</f>
        <v/>
      </c>
      <c r="N18" s="15">
        <f>SUM(B18:M18)</f>
        <v/>
      </c>
    </row>
    <row r="19">
      <c r="A19" s="13">
        <f>Families!A8</f>
        <v/>
      </c>
      <c r="B19" s="7">
        <f>'Demand Review'!B39*Families!$C$8</f>
        <v/>
      </c>
      <c r="C19" s="7">
        <f>'Demand Review'!C39*Families!$C$8</f>
        <v/>
      </c>
      <c r="D19" s="7">
        <f>'Demand Review'!D39*Families!$C$8</f>
        <v/>
      </c>
      <c r="E19" s="7">
        <f>'Demand Review'!E39*Families!$C$8</f>
        <v/>
      </c>
      <c r="F19" s="7">
        <f>'Demand Review'!F39*Families!$C$8</f>
        <v/>
      </c>
      <c r="G19" s="7">
        <f>'Demand Review'!G39*Families!$C$8</f>
        <v/>
      </c>
      <c r="H19" s="7">
        <f>'Demand Review'!H39*Families!$C$8</f>
        <v/>
      </c>
      <c r="I19" s="7">
        <f>'Demand Review'!I39*Families!$C$8</f>
        <v/>
      </c>
      <c r="J19" s="7">
        <f>'Demand Review'!J39*Families!$C$8</f>
        <v/>
      </c>
      <c r="K19" s="7">
        <f>'Demand Review'!K39*Families!$C$8</f>
        <v/>
      </c>
      <c r="L19" s="7">
        <f>'Demand Review'!L39*Families!$C$8</f>
        <v/>
      </c>
      <c r="M19" s="7">
        <f>'Demand Review'!M39*Families!$C$8</f>
        <v/>
      </c>
      <c r="N19" s="15">
        <f>SUM(B19:M19)</f>
        <v/>
      </c>
    </row>
    <row r="20">
      <c r="A20" s="13">
        <f>Families!A9</f>
        <v/>
      </c>
      <c r="B20" s="7">
        <f>'Demand Review'!B40*Families!$C$9</f>
        <v/>
      </c>
      <c r="C20" s="7">
        <f>'Demand Review'!C40*Families!$C$9</f>
        <v/>
      </c>
      <c r="D20" s="7">
        <f>'Demand Review'!D40*Families!$C$9</f>
        <v/>
      </c>
      <c r="E20" s="7">
        <f>'Demand Review'!E40*Families!$C$9</f>
        <v/>
      </c>
      <c r="F20" s="7">
        <f>'Demand Review'!F40*Families!$C$9</f>
        <v/>
      </c>
      <c r="G20" s="7">
        <f>'Demand Review'!G40*Families!$C$9</f>
        <v/>
      </c>
      <c r="H20" s="7">
        <f>'Demand Review'!H40*Families!$C$9</f>
        <v/>
      </c>
      <c r="I20" s="7">
        <f>'Demand Review'!I40*Families!$C$9</f>
        <v/>
      </c>
      <c r="J20" s="7">
        <f>'Demand Review'!J40*Families!$C$9</f>
        <v/>
      </c>
      <c r="K20" s="7">
        <f>'Demand Review'!K40*Families!$C$9</f>
        <v/>
      </c>
      <c r="L20" s="7">
        <f>'Demand Review'!L40*Families!$C$9</f>
        <v/>
      </c>
      <c r="M20" s="7">
        <f>'Demand Review'!M40*Families!$C$9</f>
        <v/>
      </c>
      <c r="N20" s="15">
        <f>SUM(B20:M20)</f>
        <v/>
      </c>
    </row>
    <row r="21">
      <c r="A21" s="3" t="inlineStr">
        <is>
          <t>Total</t>
        </is>
      </c>
      <c r="B21" s="16">
        <f>SUM(B16:B20)</f>
        <v/>
      </c>
      <c r="C21" s="16">
        <f>SUM(C16:C20)</f>
        <v/>
      </c>
      <c r="D21" s="16">
        <f>SUM(D16:D20)</f>
        <v/>
      </c>
      <c r="E21" s="16">
        <f>SUM(E16:E20)</f>
        <v/>
      </c>
      <c r="F21" s="16">
        <f>SUM(F16:F20)</f>
        <v/>
      </c>
      <c r="G21" s="16">
        <f>SUM(G16:G20)</f>
        <v/>
      </c>
      <c r="H21" s="16">
        <f>SUM(H16:H20)</f>
        <v/>
      </c>
      <c r="I21" s="16">
        <f>SUM(I16:I20)</f>
        <v/>
      </c>
      <c r="J21" s="16">
        <f>SUM(J16:J20)</f>
        <v/>
      </c>
      <c r="K21" s="16">
        <f>SUM(K16:K20)</f>
        <v/>
      </c>
      <c r="L21" s="16">
        <f>SUM(L16:L20)</f>
        <v/>
      </c>
      <c r="M21" s="16">
        <f>SUM(M16:M20)</f>
        <v/>
      </c>
      <c r="N21" s="16">
        <f>SUM(N16:N20)</f>
        <v/>
      </c>
    </row>
    <row r="24">
      <c r="A24" s="10" t="inlineStr">
        <is>
          <t>Revenue gap to AOP</t>
        </is>
      </c>
    </row>
    <row r="25">
      <c r="A25" s="5" t="inlineStr">
        <is>
          <t>Family</t>
        </is>
      </c>
      <c r="B25" s="5" t="inlineStr">
        <is>
          <t>Oct-26</t>
        </is>
      </c>
      <c r="C25" s="5" t="inlineStr">
        <is>
          <t>Nov-26</t>
        </is>
      </c>
      <c r="D25" s="5" t="inlineStr">
        <is>
          <t>Dec-26</t>
        </is>
      </c>
      <c r="E25" s="5" t="inlineStr">
        <is>
          <t>Jan-27</t>
        </is>
      </c>
      <c r="F25" s="5" t="inlineStr">
        <is>
          <t>Feb-27</t>
        </is>
      </c>
      <c r="G25" s="5" t="inlineStr">
        <is>
          <t>Mar-27</t>
        </is>
      </c>
      <c r="H25" s="5" t="inlineStr">
        <is>
          <t>Apr-27</t>
        </is>
      </c>
      <c r="I25" s="5" t="inlineStr">
        <is>
          <t>May-27</t>
        </is>
      </c>
      <c r="J25" s="5" t="inlineStr">
        <is>
          <t>Jun-27</t>
        </is>
      </c>
      <c r="K25" s="5" t="inlineStr">
        <is>
          <t>Jul-27</t>
        </is>
      </c>
      <c r="L25" s="5" t="inlineStr">
        <is>
          <t>Aug-27</t>
        </is>
      </c>
      <c r="M25" s="5" t="inlineStr">
        <is>
          <t>Sep-27</t>
        </is>
      </c>
      <c r="N25" s="5" t="inlineStr">
        <is>
          <t>Total</t>
        </is>
      </c>
    </row>
    <row r="26">
      <c r="A26" s="13">
        <f>Families!A5</f>
        <v/>
      </c>
      <c r="B26" s="7">
        <f>B6-B16</f>
        <v/>
      </c>
      <c r="C26" s="7">
        <f>C6-C16</f>
        <v/>
      </c>
      <c r="D26" s="7">
        <f>D6-D16</f>
        <v/>
      </c>
      <c r="E26" s="7">
        <f>E6-E16</f>
        <v/>
      </c>
      <c r="F26" s="7">
        <f>F6-F16</f>
        <v/>
      </c>
      <c r="G26" s="7">
        <f>G6-G16</f>
        <v/>
      </c>
      <c r="H26" s="7">
        <f>H6-H16</f>
        <v/>
      </c>
      <c r="I26" s="7">
        <f>I6-I16</f>
        <v/>
      </c>
      <c r="J26" s="7">
        <f>J6-J16</f>
        <v/>
      </c>
      <c r="K26" s="7">
        <f>K6-K16</f>
        <v/>
      </c>
      <c r="L26" s="7">
        <f>L6-L16</f>
        <v/>
      </c>
      <c r="M26" s="7">
        <f>M6-M16</f>
        <v/>
      </c>
      <c r="N26" s="15">
        <f>SUM(B26:M26)</f>
        <v/>
      </c>
    </row>
    <row r="27">
      <c r="A27" s="13">
        <f>Families!A6</f>
        <v/>
      </c>
      <c r="B27" s="7">
        <f>B7-B17</f>
        <v/>
      </c>
      <c r="C27" s="7">
        <f>C7-C17</f>
        <v/>
      </c>
      <c r="D27" s="7">
        <f>D7-D17</f>
        <v/>
      </c>
      <c r="E27" s="7">
        <f>E7-E17</f>
        <v/>
      </c>
      <c r="F27" s="7">
        <f>F7-F17</f>
        <v/>
      </c>
      <c r="G27" s="7">
        <f>G7-G17</f>
        <v/>
      </c>
      <c r="H27" s="7">
        <f>H7-H17</f>
        <v/>
      </c>
      <c r="I27" s="7">
        <f>I7-I17</f>
        <v/>
      </c>
      <c r="J27" s="7">
        <f>J7-J17</f>
        <v/>
      </c>
      <c r="K27" s="7">
        <f>K7-K17</f>
        <v/>
      </c>
      <c r="L27" s="7">
        <f>L7-L17</f>
        <v/>
      </c>
      <c r="M27" s="7">
        <f>M7-M17</f>
        <v/>
      </c>
      <c r="N27" s="15">
        <f>SUM(B27:M27)</f>
        <v/>
      </c>
    </row>
    <row r="28">
      <c r="A28" s="13">
        <f>Families!A7</f>
        <v/>
      </c>
      <c r="B28" s="7">
        <f>B8-B18</f>
        <v/>
      </c>
      <c r="C28" s="7">
        <f>C8-C18</f>
        <v/>
      </c>
      <c r="D28" s="7">
        <f>D8-D18</f>
        <v/>
      </c>
      <c r="E28" s="7">
        <f>E8-E18</f>
        <v/>
      </c>
      <c r="F28" s="7">
        <f>F8-F18</f>
        <v/>
      </c>
      <c r="G28" s="7">
        <f>G8-G18</f>
        <v/>
      </c>
      <c r="H28" s="7">
        <f>H8-H18</f>
        <v/>
      </c>
      <c r="I28" s="7">
        <f>I8-I18</f>
        <v/>
      </c>
      <c r="J28" s="7">
        <f>J8-J18</f>
        <v/>
      </c>
      <c r="K28" s="7">
        <f>K8-K18</f>
        <v/>
      </c>
      <c r="L28" s="7">
        <f>L8-L18</f>
        <v/>
      </c>
      <c r="M28" s="7">
        <f>M8-M18</f>
        <v/>
      </c>
      <c r="N28" s="15">
        <f>SUM(B28:M28)</f>
        <v/>
      </c>
    </row>
    <row r="29">
      <c r="A29" s="13">
        <f>Families!A8</f>
        <v/>
      </c>
      <c r="B29" s="7">
        <f>B9-B19</f>
        <v/>
      </c>
      <c r="C29" s="7">
        <f>C9-C19</f>
        <v/>
      </c>
      <c r="D29" s="7">
        <f>D9-D19</f>
        <v/>
      </c>
      <c r="E29" s="7">
        <f>E9-E19</f>
        <v/>
      </c>
      <c r="F29" s="7">
        <f>F9-F19</f>
        <v/>
      </c>
      <c r="G29" s="7">
        <f>G9-G19</f>
        <v/>
      </c>
      <c r="H29" s="7">
        <f>H9-H19</f>
        <v/>
      </c>
      <c r="I29" s="7">
        <f>I9-I19</f>
        <v/>
      </c>
      <c r="J29" s="7">
        <f>J9-J19</f>
        <v/>
      </c>
      <c r="K29" s="7">
        <f>K9-K19</f>
        <v/>
      </c>
      <c r="L29" s="7">
        <f>L9-L19</f>
        <v/>
      </c>
      <c r="M29" s="7">
        <f>M9-M19</f>
        <v/>
      </c>
      <c r="N29" s="15">
        <f>SUM(B29:M29)</f>
        <v/>
      </c>
    </row>
    <row r="30">
      <c r="A30" s="13">
        <f>Families!A9</f>
        <v/>
      </c>
      <c r="B30" s="7">
        <f>B10-B20</f>
        <v/>
      </c>
      <c r="C30" s="7">
        <f>C10-C20</f>
        <v/>
      </c>
      <c r="D30" s="7">
        <f>D10-D20</f>
        <v/>
      </c>
      <c r="E30" s="7">
        <f>E10-E20</f>
        <v/>
      </c>
      <c r="F30" s="7">
        <f>F10-F20</f>
        <v/>
      </c>
      <c r="G30" s="7">
        <f>G10-G20</f>
        <v/>
      </c>
      <c r="H30" s="7">
        <f>H10-H20</f>
        <v/>
      </c>
      <c r="I30" s="7">
        <f>I10-I20</f>
        <v/>
      </c>
      <c r="J30" s="7">
        <f>J10-J20</f>
        <v/>
      </c>
      <c r="K30" s="7">
        <f>K10-K20</f>
        <v/>
      </c>
      <c r="L30" s="7">
        <f>L10-L20</f>
        <v/>
      </c>
      <c r="M30" s="7">
        <f>M10-M20</f>
        <v/>
      </c>
      <c r="N30" s="15">
        <f>SUM(B30:M30)</f>
        <v/>
      </c>
    </row>
    <row r="31">
      <c r="A31" s="3" t="inlineStr">
        <is>
          <t>Total</t>
        </is>
      </c>
      <c r="B31" s="16">
        <f>SUM(B26:B30)</f>
        <v/>
      </c>
      <c r="C31" s="16">
        <f>SUM(C26:C30)</f>
        <v/>
      </c>
      <c r="D31" s="16">
        <f>SUM(D26:D30)</f>
        <v/>
      </c>
      <c r="E31" s="16">
        <f>SUM(E26:E30)</f>
        <v/>
      </c>
      <c r="F31" s="16">
        <f>SUM(F26:F30)</f>
        <v/>
      </c>
      <c r="G31" s="16">
        <f>SUM(G26:G30)</f>
        <v/>
      </c>
      <c r="H31" s="16">
        <f>SUM(H26:H30)</f>
        <v/>
      </c>
      <c r="I31" s="16">
        <f>SUM(I26:I30)</f>
        <v/>
      </c>
      <c r="J31" s="16">
        <f>SUM(J26:J30)</f>
        <v/>
      </c>
      <c r="K31" s="16">
        <f>SUM(K26:K30)</f>
        <v/>
      </c>
      <c r="L31" s="16">
        <f>SUM(L26:L30)</f>
        <v/>
      </c>
      <c r="M31" s="16">
        <f>SUM(M26:M30)</f>
        <v/>
      </c>
      <c r="N31" s="16">
        <f>SUM(N26:N30)</f>
        <v/>
      </c>
    </row>
    <row r="34">
      <c r="A34" s="10" t="inlineStr">
        <is>
          <t>Gross profit: consensus plan</t>
        </is>
      </c>
    </row>
    <row r="35">
      <c r="A35" s="5" t="inlineStr">
        <is>
          <t>Family</t>
        </is>
      </c>
      <c r="B35" s="5" t="inlineStr">
        <is>
          <t>Oct-26</t>
        </is>
      </c>
      <c r="C35" s="5" t="inlineStr">
        <is>
          <t>Nov-26</t>
        </is>
      </c>
      <c r="D35" s="5" t="inlineStr">
        <is>
          <t>Dec-26</t>
        </is>
      </c>
      <c r="E35" s="5" t="inlineStr">
        <is>
          <t>Jan-27</t>
        </is>
      </c>
      <c r="F35" s="5" t="inlineStr">
        <is>
          <t>Feb-27</t>
        </is>
      </c>
      <c r="G35" s="5" t="inlineStr">
        <is>
          <t>Mar-27</t>
        </is>
      </c>
      <c r="H35" s="5" t="inlineStr">
        <is>
          <t>Apr-27</t>
        </is>
      </c>
      <c r="I35" s="5" t="inlineStr">
        <is>
          <t>May-27</t>
        </is>
      </c>
      <c r="J35" s="5" t="inlineStr">
        <is>
          <t>Jun-27</t>
        </is>
      </c>
      <c r="K35" s="5" t="inlineStr">
        <is>
          <t>Jul-27</t>
        </is>
      </c>
      <c r="L35" s="5" t="inlineStr">
        <is>
          <t>Aug-27</t>
        </is>
      </c>
      <c r="M35" s="5" t="inlineStr">
        <is>
          <t>Sep-27</t>
        </is>
      </c>
      <c r="N35" s="5" t="inlineStr">
        <is>
          <t>Total</t>
        </is>
      </c>
    </row>
    <row r="36">
      <c r="A36" s="13">
        <f>Families!A5</f>
        <v/>
      </c>
      <c r="B36" s="7">
        <f>B6-'Demand Review'!B26*Families!$D$5</f>
        <v/>
      </c>
      <c r="C36" s="7">
        <f>C6-'Demand Review'!C26*Families!$D$5</f>
        <v/>
      </c>
      <c r="D36" s="7">
        <f>D6-'Demand Review'!D26*Families!$D$5</f>
        <v/>
      </c>
      <c r="E36" s="7">
        <f>E6-'Demand Review'!E26*Families!$D$5</f>
        <v/>
      </c>
      <c r="F36" s="7">
        <f>F6-'Demand Review'!F26*Families!$D$5</f>
        <v/>
      </c>
      <c r="G36" s="7">
        <f>G6-'Demand Review'!G26*Families!$D$5</f>
        <v/>
      </c>
      <c r="H36" s="7">
        <f>H6-'Demand Review'!H26*Families!$D$5</f>
        <v/>
      </c>
      <c r="I36" s="7">
        <f>I6-'Demand Review'!I26*Families!$D$5</f>
        <v/>
      </c>
      <c r="J36" s="7">
        <f>J6-'Demand Review'!J26*Families!$D$5</f>
        <v/>
      </c>
      <c r="K36" s="7">
        <f>K6-'Demand Review'!K26*Families!$D$5</f>
        <v/>
      </c>
      <c r="L36" s="7">
        <f>L6-'Demand Review'!L26*Families!$D$5</f>
        <v/>
      </c>
      <c r="M36" s="7">
        <f>M6-'Demand Review'!M26*Families!$D$5</f>
        <v/>
      </c>
      <c r="N36" s="15">
        <f>SUM(B36:M36)</f>
        <v/>
      </c>
    </row>
    <row r="37">
      <c r="A37" s="13">
        <f>Families!A6</f>
        <v/>
      </c>
      <c r="B37" s="7">
        <f>B7-'Demand Review'!B27*Families!$D$6</f>
        <v/>
      </c>
      <c r="C37" s="7">
        <f>C7-'Demand Review'!C27*Families!$D$6</f>
        <v/>
      </c>
      <c r="D37" s="7">
        <f>D7-'Demand Review'!D27*Families!$D$6</f>
        <v/>
      </c>
      <c r="E37" s="7">
        <f>E7-'Demand Review'!E27*Families!$D$6</f>
        <v/>
      </c>
      <c r="F37" s="7">
        <f>F7-'Demand Review'!F27*Families!$D$6</f>
        <v/>
      </c>
      <c r="G37" s="7">
        <f>G7-'Demand Review'!G27*Families!$D$6</f>
        <v/>
      </c>
      <c r="H37" s="7">
        <f>H7-'Demand Review'!H27*Families!$D$6</f>
        <v/>
      </c>
      <c r="I37" s="7">
        <f>I7-'Demand Review'!I27*Families!$D$6</f>
        <v/>
      </c>
      <c r="J37" s="7">
        <f>J7-'Demand Review'!J27*Families!$D$6</f>
        <v/>
      </c>
      <c r="K37" s="7">
        <f>K7-'Demand Review'!K27*Families!$D$6</f>
        <v/>
      </c>
      <c r="L37" s="7">
        <f>L7-'Demand Review'!L27*Families!$D$6</f>
        <v/>
      </c>
      <c r="M37" s="7">
        <f>M7-'Demand Review'!M27*Families!$D$6</f>
        <v/>
      </c>
      <c r="N37" s="15">
        <f>SUM(B37:M37)</f>
        <v/>
      </c>
    </row>
    <row r="38">
      <c r="A38" s="13">
        <f>Families!A7</f>
        <v/>
      </c>
      <c r="B38" s="7">
        <f>B8-'Demand Review'!B28*Families!$D$7</f>
        <v/>
      </c>
      <c r="C38" s="7">
        <f>C8-'Demand Review'!C28*Families!$D$7</f>
        <v/>
      </c>
      <c r="D38" s="7">
        <f>D8-'Demand Review'!D28*Families!$D$7</f>
        <v/>
      </c>
      <c r="E38" s="7">
        <f>E8-'Demand Review'!E28*Families!$D$7</f>
        <v/>
      </c>
      <c r="F38" s="7">
        <f>F8-'Demand Review'!F28*Families!$D$7</f>
        <v/>
      </c>
      <c r="G38" s="7">
        <f>G8-'Demand Review'!G28*Families!$D$7</f>
        <v/>
      </c>
      <c r="H38" s="7">
        <f>H8-'Demand Review'!H28*Families!$D$7</f>
        <v/>
      </c>
      <c r="I38" s="7">
        <f>I8-'Demand Review'!I28*Families!$D$7</f>
        <v/>
      </c>
      <c r="J38" s="7">
        <f>J8-'Demand Review'!J28*Families!$D$7</f>
        <v/>
      </c>
      <c r="K38" s="7">
        <f>K8-'Demand Review'!K28*Families!$D$7</f>
        <v/>
      </c>
      <c r="L38" s="7">
        <f>L8-'Demand Review'!L28*Families!$D$7</f>
        <v/>
      </c>
      <c r="M38" s="7">
        <f>M8-'Demand Review'!M28*Families!$D$7</f>
        <v/>
      </c>
      <c r="N38" s="15">
        <f>SUM(B38:M38)</f>
        <v/>
      </c>
    </row>
    <row r="39">
      <c r="A39" s="13">
        <f>Families!A8</f>
        <v/>
      </c>
      <c r="B39" s="7">
        <f>B9-'Demand Review'!B29*Families!$D$8</f>
        <v/>
      </c>
      <c r="C39" s="7">
        <f>C9-'Demand Review'!C29*Families!$D$8</f>
        <v/>
      </c>
      <c r="D39" s="7">
        <f>D9-'Demand Review'!D29*Families!$D$8</f>
        <v/>
      </c>
      <c r="E39" s="7">
        <f>E9-'Demand Review'!E29*Families!$D$8</f>
        <v/>
      </c>
      <c r="F39" s="7">
        <f>F9-'Demand Review'!F29*Families!$D$8</f>
        <v/>
      </c>
      <c r="G39" s="7">
        <f>G9-'Demand Review'!G29*Families!$D$8</f>
        <v/>
      </c>
      <c r="H39" s="7">
        <f>H9-'Demand Review'!H29*Families!$D$8</f>
        <v/>
      </c>
      <c r="I39" s="7">
        <f>I9-'Demand Review'!I29*Families!$D$8</f>
        <v/>
      </c>
      <c r="J39" s="7">
        <f>J9-'Demand Review'!J29*Families!$D$8</f>
        <v/>
      </c>
      <c r="K39" s="7">
        <f>K9-'Demand Review'!K29*Families!$D$8</f>
        <v/>
      </c>
      <c r="L39" s="7">
        <f>L9-'Demand Review'!L29*Families!$D$8</f>
        <v/>
      </c>
      <c r="M39" s="7">
        <f>M9-'Demand Review'!M29*Families!$D$8</f>
        <v/>
      </c>
      <c r="N39" s="15">
        <f>SUM(B39:M39)</f>
        <v/>
      </c>
    </row>
    <row r="40">
      <c r="A40" s="13">
        <f>Families!A9</f>
        <v/>
      </c>
      <c r="B40" s="7">
        <f>B10-'Demand Review'!B30*Families!$D$9</f>
        <v/>
      </c>
      <c r="C40" s="7">
        <f>C10-'Demand Review'!C30*Families!$D$9</f>
        <v/>
      </c>
      <c r="D40" s="7">
        <f>D10-'Demand Review'!D30*Families!$D$9</f>
        <v/>
      </c>
      <c r="E40" s="7">
        <f>E10-'Demand Review'!E30*Families!$D$9</f>
        <v/>
      </c>
      <c r="F40" s="7">
        <f>F10-'Demand Review'!F30*Families!$D$9</f>
        <v/>
      </c>
      <c r="G40" s="7">
        <f>G10-'Demand Review'!G30*Families!$D$9</f>
        <v/>
      </c>
      <c r="H40" s="7">
        <f>H10-'Demand Review'!H30*Families!$D$9</f>
        <v/>
      </c>
      <c r="I40" s="7">
        <f>I10-'Demand Review'!I30*Families!$D$9</f>
        <v/>
      </c>
      <c r="J40" s="7">
        <f>J10-'Demand Review'!J30*Families!$D$9</f>
        <v/>
      </c>
      <c r="K40" s="7">
        <f>K10-'Demand Review'!K30*Families!$D$9</f>
        <v/>
      </c>
      <c r="L40" s="7">
        <f>L10-'Demand Review'!L30*Families!$D$9</f>
        <v/>
      </c>
      <c r="M40" s="7">
        <f>M10-'Demand Review'!M30*Families!$D$9</f>
        <v/>
      </c>
      <c r="N40" s="15">
        <f>SUM(B40:M40)</f>
        <v/>
      </c>
    </row>
    <row r="41">
      <c r="A41" s="3" t="inlineStr">
        <is>
          <t>Total</t>
        </is>
      </c>
      <c r="B41" s="16">
        <f>SUM(B36:B40)</f>
        <v/>
      </c>
      <c r="C41" s="16">
        <f>SUM(C36:C40)</f>
        <v/>
      </c>
      <c r="D41" s="16">
        <f>SUM(D36:D40)</f>
        <v/>
      </c>
      <c r="E41" s="16">
        <f>SUM(E36:E40)</f>
        <v/>
      </c>
      <c r="F41" s="16">
        <f>SUM(F36:F40)</f>
        <v/>
      </c>
      <c r="G41" s="16">
        <f>SUM(G36:G40)</f>
        <v/>
      </c>
      <c r="H41" s="16">
        <f>SUM(H36:H40)</f>
        <v/>
      </c>
      <c r="I41" s="16">
        <f>SUM(I36:I40)</f>
        <v/>
      </c>
      <c r="J41" s="16">
        <f>SUM(J36:J40)</f>
        <v/>
      </c>
      <c r="K41" s="16">
        <f>SUM(K36:K40)</f>
        <v/>
      </c>
      <c r="L41" s="16">
        <f>SUM(L36:L40)</f>
        <v/>
      </c>
      <c r="M41" s="16">
        <f>SUM(M36:M40)</f>
        <v/>
      </c>
      <c r="N41" s="16">
        <f>SUM(N36:N40)</f>
        <v/>
      </c>
    </row>
  </sheetData>
  <conditionalFormatting sqref="B26:N31">
    <cfRule type="cellIs" priority="1" operator="less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2026-09-21T13:30:46Z</dcterms:created>
  <dcterms:modified xsi:type="dcterms:W3CDTF">2026-09-21T13:30:46Z</dcterms:modified>
</cp:coreProperties>
</file>